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<sst xmlns="http://schemas.openxmlformats.org/spreadsheetml/2006/main" count="305" uniqueCount="227">
  <si>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</si>
  <si>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</si>
  <si>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</si>
  <si>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</si>
  <si>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</si>
  <si>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</si>
  <si>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</si>
  <si>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</si>
  <si>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</si>
  <si>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</si>
  <si>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</si>
  <si>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</si>
  <si>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</si>
  <si>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</si>
  <si>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</si>
  <si>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</si>
  <si>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</si>
  <si>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</si>
  <si>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</si>
  <si>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</si>
  <si>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</si>
  <si>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</si>
  <si>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</si>
  <si>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</si>
  <si>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</si>
  <si>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</si>
  <si>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</si>
  <si>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</si>
  <si>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</si>
  <si>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</si>
  <si>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</si>
  <si>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</si>
  <si>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</si>
  <si>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</si>
  <si>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</si>
  <si>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</si>
  <si>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</si>
  <si>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</si>
  <si>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</si>
  <si>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</si>
  <si>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</si>
  <si>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</si>
  <si>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</si>
  <si>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</si>
  <si>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</si>
  <si>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</si>
  <si>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</si>
  <si>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</si>
  <si>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</si>
  <si>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</si>
  <si>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</si>
  <si>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</si>
  <si>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</si>
  <si>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</si>
  <si>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</si>
  <si>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</si>
  <si>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</si>
  <si>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</si>
  <si>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</si>
  <si>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</si>
  <si>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</si>
  <si>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</si>
  <si>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</si>
  <si>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</si>
  <si>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</si>
  <si>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</si>
  <si>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</si>
  <si>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</si>
  <si>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</si>
  <si>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</si>
  <si>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</si>
  <si>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</si>
  <si>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</si>
  <si>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</si>
  <si>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</si>
  <si>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</si>
  <si>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</si>
  <si>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</si>
  <si>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</si>
  <si>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</si>
  <si>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</si>
  <si>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</si>
  <si>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</si>
  <si>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</si>
  <si>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</si>
  <si>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</si>
  <si>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</si>
  <si>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</si>
  <si>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</si>
  <si>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</si>
  <si>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</si>
  <si>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</si>
  <si>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</si>
  <si>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</si>
  <si>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</si>
  <si>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</si>
  <si>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</si>
  <si>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</si>
  <si>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</si>
  <si>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</si>
  <si>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</si>
  <si>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</si>
  <si>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</si>
  <si>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</si>
  <si>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</si>
  <si>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</si>
  <si>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</si>
  <si>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</si>
  <si>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</si>
  <si>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</si>
  <si>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</si>
  <si>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</si>
  <si>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</si>
  <si>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</si>
  <si>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</si>
  <si>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</si>
  <si>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</si>
  <si>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</si>
  <si>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</si>
  <si>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</si>
  <si>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</si>
  <si>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</si>
  <si>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</si>
  <si>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</si>
  <si>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</si>
  <si>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</si>
  <si>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</si>
  <si>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</si>
  <si>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</si>
  <si>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</si>
  <si>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</si>
  <si>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</si>
  <si>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</si>
  <si>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</si>
  <si>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</si>
  <si>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</si>
  <si>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</si>
  <si>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</si>
  <si>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</si>
  <si>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</si>
  <si>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</si>
  <si>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</si>
  <si>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</si>
  <si>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</si>
  <si>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</si>
  <si>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</si>
  <si>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</si>
  <si>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</si>
  <si>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</si>
  <si>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</si>
  <si>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</si>
  <si>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</si>
  <si>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</si>
  <si>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</si>
  <si>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</si>
  <si>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</si>
  <si>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</si>
  <si>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</si>
  <si>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</si>
  <si>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</si>
  <si>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</si>
  <si>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НЕ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</si>
  <si>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</si>
  <si>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</si>
  <si>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</si>
  <si>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</si>
  <si>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</si>
  <si>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</si>
  <si>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</si>
  <si>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</si>
  <si>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</si>
  <si>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</si>
  <si>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</si>
  <si>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</si>
  <si>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</si>
  <si>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</si>
  <si>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</si>
  <si>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</si>
  <si>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BG06RDNP001-19.120-0007-C01/09.02.2021г.</t>
  </si>
  <si>
    <t>BG06RDNP001-19.072-0003-C01/2020г. от 21.01.2020г./Анекс №BG06RDNP001-19.072-0003-C02 от 19.11.2020г.</t>
  </si>
  <si>
    <t>BG06RDNP001-19.072-0001-C01/2020г. от 13.05.2020г./Анекс №BG06RDNP001-19.072-0001-C02 от 8.03.2021</t>
  </si>
  <si>
    <t>BG06RDNP001-19.120-0004-C01/2020г. от 23.06.2020г./Анекс №BG06RDNP001-19.120-0004-C02 от 6.04.2021г.</t>
  </si>
  <si>
    <t>BG06RDNP001-19.092-0003-C01/2020г. от 24.02.2020г./Анекс №BG06RDNP001-19.092-0003-C02 от 02.04.2021г./Анекс №BG06RDNP001-19.092-0003-C03 от 26.04.2021г.</t>
  </si>
  <si>
    <t>Одобрени за финансиране разходите по проектното предложение от ДФЗ (лв.)</t>
  </si>
  <si>
    <t>Одобрена субсидия от ДФЗ (лв.)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</si>
  <si>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5.05.2021г. 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</si>
  <si>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17.05.2021г. </t>
    </r>
  </si>
  <si>
    <r>
      <t xml:space="preserve">BG06RDNP001-19.120-0002-C01/2020г. от 30.04.2020г. </t>
    </r>
    <r>
      <rPr>
        <b/>
        <sz val="11"/>
        <color indexed="8"/>
        <rFont val="Times New Roman"/>
        <family val="1"/>
      </rPr>
      <t>ПРЕКРАТЕН</t>
    </r>
    <r>
      <rPr>
        <sz val="11"/>
        <color indexed="8"/>
        <rFont val="Times New Roman"/>
        <family val="1"/>
      </rPr>
      <t xml:space="preserve"> с Решение на ДФЗ от 9.06.2021г.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</si>
  <si>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11.06.2021г. </t>
    </r>
  </si>
  <si>
    <r>
      <t>BG06RDNP001-19.525 (</t>
    </r>
    <r>
      <rPr>
        <b/>
        <sz val="11"/>
        <color indexed="23"/>
        <rFont val="Times New Roman"/>
        <family val="1"/>
      </rPr>
      <t>BG06RDNP001 – 19.288</t>
    </r>
    <r>
      <rPr>
        <b/>
        <sz val="11"/>
        <color indexed="8"/>
        <rFont val="Times New Roman"/>
        <family val="1"/>
      </rPr>
      <t xml:space="preserve">)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  </r>
  </si>
  <si>
    <t>BG06RDNP001-19.092-0012-C01/10.06.2021г.</t>
  </si>
  <si>
    <t>BG06RDNP001-19.173-0012-C01/14.06.2021г.</t>
  </si>
  <si>
    <t>BG06RDNP001-19.092-0006-C01/5.05.2021г.</t>
  </si>
  <si>
    <t>BG06RDNP001-19.092-0001-C01/5.05.2021г.</t>
  </si>
  <si>
    <t>BG06RDNP001-19.173-0009-C01/2020г. от 09.09.2020г./ Анекс №BG06RDNP001-19.173-0009-C02 от 13.07.2021</t>
  </si>
  <si>
    <t xml:space="preserve">Не преминава етап на оценка АСД/Отхвърлено </t>
  </si>
  <si>
    <t>BG06RDNP001-19.092-0007-C01/30.07.2021г.</t>
  </si>
  <si>
    <t>BG06RDNP001-19.525-0001</t>
  </si>
  <si>
    <t>"Доставка на оборудване на туристически атракции за нуждите на Общински исторически музей /ТИЦ/ Ивайловград”</t>
  </si>
  <si>
    <t>30.09.2021 15:04</t>
  </si>
  <si>
    <t>"Доставка на оборудване за екотуризъм на територии за отдих и почивка, със запазен природен ресурс, в община Ивайловград”</t>
  </si>
  <si>
    <t>BG06RDNP001-19.525-0002</t>
  </si>
  <si>
    <t>30.09.2021 15:15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</si>
  <si>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9.11.2021г. </t>
    </r>
  </si>
  <si>
    <t>BG06RDNP001-19.539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</si>
  <si>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</t>
  </si>
  <si>
    <t xml:space="preserve">"Обновяване и модернизация на градския стадион” </t>
  </si>
  <si>
    <t>BG06RDNP001-19.173-0013</t>
  </si>
  <si>
    <t>BG06RDNP001-19.173-0014</t>
  </si>
  <si>
    <t>Закупуване на строителна техника и инвентар</t>
  </si>
  <si>
    <t>Инвестиции в материални активи за разширяване дейността на "Гранде 15" ЕООД</t>
  </si>
  <si>
    <t>"Любимец строй" ЕООД ЕИК 206717950</t>
  </si>
  <si>
    <t>23.12.2021 15:30</t>
  </si>
  <si>
    <t>23.12.2021 16:48</t>
  </si>
  <si>
    <t>"Гранде 15" ЕООД ЕИК 203354757</t>
  </si>
  <si>
    <t>BG06RDNP001-19.092-0011-C01/10.06.2021г./Анекс №BG06RDNP001-19.092-0011-C02/24.02.2022</t>
  </si>
  <si>
    <t>BG06RDNP001-19.092-0004-C01/21.09.2021г./Анекс №BG06RDNP001-19.092-0004-C02 от 13.04.2022г.</t>
  </si>
  <si>
    <t>BG06RDNP001-19.072-0004-C01/2020г. от 12.01.2021г./ Анекс №BG06RDNP001-19.072-0004-C02 от 14.04.2022г.</t>
  </si>
  <si>
    <t>BG06RDNP001-19.072-0002-C01/2020г. от 18.05.2020г./Анекс №BG06RDNP001-19.072-0002-C02 от 26.02.2021г./Анекс №BG06RDNP001-19.072-0002-C03 от 27.04.2022</t>
  </si>
  <si>
    <r>
      <t xml:space="preserve">BG06RDNP001-19.173-0006-C01/7.01.2022г. </t>
    </r>
    <r>
      <rPr>
        <b/>
        <sz val="11"/>
        <color indexed="8"/>
        <rFont val="Times New Roman"/>
        <family val="1"/>
      </rPr>
      <t>Заявление за прекратяване от 1.06.2022г.</t>
    </r>
  </si>
  <si>
    <r>
      <t>BG06RDNP001-19.173-0010-C01/11.01.2022г.</t>
    </r>
    <r>
      <rPr>
        <b/>
        <sz val="11"/>
        <rFont val="Times New Roman"/>
        <family val="1"/>
      </rPr>
      <t xml:space="preserve"> ПРЕКРАТЕН Споразумение от 17.06.2022</t>
    </r>
  </si>
  <si>
    <t>BG06RDNP001-19.092-0015-C01/19.04.2021г.Анекс №BG06RDNP001-19.092-0015-C02 от 27.08.2021г. Анекс №BG06RDNP001-19.092-0015-C03 от 27.05.2022г.</t>
  </si>
  <si>
    <t>BG06RDNP001-19.525-0002-C01/08.07.2022г.</t>
  </si>
  <si>
    <t>Остатъчен/неусвоен финасов ресурс по мярката лв. след одобрение от МИГ/ДФЗ</t>
  </si>
  <si>
    <t>BG06RDNP001-19.092-0010-C01/5.05.2021г./Анекс №BG06RDNP001-19.092-0010-C02/24.02.2022/Анекс №BG06RDNP001-19.092-0010-C02/02.09.2022</t>
  </si>
  <si>
    <t xml:space="preserve">                           Данните са последно актуализирани на 29.09.2022г.</t>
  </si>
  <si>
    <r>
      <t xml:space="preserve">BG06RDNP001-19.173-0002-C01/18.11.2021г. </t>
    </r>
    <r>
      <rPr>
        <b/>
        <sz val="11"/>
        <color indexed="8"/>
        <rFont val="Times New Roman"/>
        <family val="1"/>
      </rPr>
      <t>Заявление за прекратяване от 20.04.2022г. ПРЕКРАТЕН - Споразумение за прекратяване от 29.09.2022г.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</si>
</sst>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8" fillId="0" borderId="13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9" fillId="33" borderId="10" xfId="0" applyNumberFormat="1" applyFont="1" applyFill="1" applyBorder="1" applyAlignment="1">
      <alignment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vertical="center" wrapText="1"/>
    </xf>
    <xf numFmtId="0" fontId="49" fillId="13" borderId="15" xfId="0" applyFont="1" applyFill="1" applyBorder="1" applyAlignment="1">
      <alignment horizontal="center" vertical="center" wrapText="1"/>
    </xf>
    <xf numFmtId="2" fontId="49" fillId="13" borderId="16" xfId="0" applyNumberFormat="1" applyFont="1" applyFill="1" applyBorder="1" applyAlignment="1">
      <alignment wrapText="1"/>
    </xf>
    <xf numFmtId="2" fontId="48" fillId="33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0" fontId="49" fillId="33" borderId="17" xfId="0" applyFont="1" applyFill="1" applyBorder="1" applyAlignment="1">
      <alignment/>
    </xf>
    <xf numFmtId="4" fontId="49" fillId="33" borderId="17" xfId="0" applyNumberFormat="1" applyFont="1" applyFill="1" applyBorder="1" applyAlignment="1">
      <alignment horizontal="center" vertical="center"/>
    </xf>
    <xf numFmtId="0" fontId="49" fillId="13" borderId="18" xfId="0" applyFont="1" applyFill="1" applyBorder="1" applyAlignment="1">
      <alignment wrapText="1"/>
    </xf>
    <xf numFmtId="2" fontId="49" fillId="13" borderId="18" xfId="0" applyNumberFormat="1" applyFont="1" applyFill="1" applyBorder="1" applyAlignment="1">
      <alignment wrapText="1"/>
    </xf>
    <xf numFmtId="2" fontId="49" fillId="13" borderId="19" xfId="0" applyNumberFormat="1" applyFont="1" applyFill="1" applyBorder="1" applyAlignment="1">
      <alignment wrapText="1"/>
    </xf>
    <xf numFmtId="0" fontId="49" fillId="13" borderId="16" xfId="0" applyFont="1" applyFill="1" applyBorder="1" applyAlignment="1">
      <alignment wrapText="1"/>
    </xf>
    <xf numFmtId="0" fontId="2" fillId="13" borderId="14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 wrapText="1"/>
    </xf>
    <xf numFmtId="0" fontId="49" fillId="13" borderId="10" xfId="0" applyFont="1" applyFill="1" applyBorder="1" applyAlignment="1">
      <alignment horizontal="right" vertical="center" wrapText="1"/>
    </xf>
    <xf numFmtId="49" fontId="49" fillId="0" borderId="0" xfId="0" applyNumberFormat="1" applyFont="1" applyFill="1" applyAlignment="1" applyProtection="1">
      <alignment vertical="top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9" fillId="13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8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9" fillId="13" borderId="21" xfId="0" applyFont="1" applyFill="1" applyBorder="1" applyAlignment="1">
      <alignment horizontal="center" wrapText="1"/>
    </xf>
    <xf numFmtId="0" fontId="49" fillId="13" borderId="10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49" fontId="48" fillId="19" borderId="10" xfId="0" applyNumberFormat="1" applyFont="1" applyFill="1" applyBorder="1" applyAlignment="1">
      <alignment vertical="top" wrapText="1"/>
    </xf>
    <xf numFmtId="2" fontId="49" fillId="19" borderId="10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22" xfId="0" applyFont="1" applyBorder="1" applyAlignment="1">
      <alignment horizontal="center" vertical="top" wrapText="1"/>
    </xf>
    <xf numFmtId="2" fontId="49" fillId="13" borderId="23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49" fillId="13" borderId="24" xfId="0" applyFont="1" applyFill="1" applyBorder="1" applyAlignment="1">
      <alignment wrapText="1"/>
    </xf>
    <xf numFmtId="2" fontId="48" fillId="19" borderId="13" xfId="0" applyNumberFormat="1" applyFont="1" applyFill="1" applyBorder="1" applyAlignment="1">
      <alignment wrapText="1"/>
    </xf>
    <xf numFmtId="2" fontId="49" fillId="33" borderId="13" xfId="0" applyNumberFormat="1" applyFont="1" applyFill="1" applyBorder="1" applyAlignment="1">
      <alignment wrapText="1"/>
    </xf>
    <xf numFmtId="2" fontId="48" fillId="13" borderId="25" xfId="0" applyNumberFormat="1" applyFont="1" applyFill="1" applyBorder="1" applyAlignment="1">
      <alignment wrapText="1"/>
    </xf>
    <xf numFmtId="2" fontId="49" fillId="13" borderId="26" xfId="0" applyNumberFormat="1" applyFont="1" applyFill="1" applyBorder="1" applyAlignment="1">
      <alignment wrapText="1"/>
    </xf>
    <xf numFmtId="2" fontId="49" fillId="0" borderId="27" xfId="0" applyNumberFormat="1" applyFont="1" applyBorder="1" applyAlignment="1">
      <alignment wrapText="1"/>
    </xf>
    <xf numFmtId="2" fontId="49" fillId="0" borderId="28" xfId="0" applyNumberFormat="1" applyFont="1" applyBorder="1" applyAlignment="1">
      <alignment wrapText="1"/>
    </xf>
    <xf numFmtId="2" fontId="49" fillId="13" borderId="21" xfId="0" applyNumberFormat="1" applyFont="1" applyFill="1" applyBorder="1" applyAlignment="1">
      <alignment wrapText="1"/>
    </xf>
    <xf numFmtId="2" fontId="49" fillId="19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29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0" borderId="17" xfId="0" applyFont="1" applyBorder="1" applyAlignment="1">
      <alignment wrapText="1"/>
    </xf>
    <xf numFmtId="0" fontId="48" fillId="0" borderId="17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13" borderId="23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2" fontId="49" fillId="13" borderId="30" xfId="0" applyNumberFormat="1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31" xfId="0" applyFont="1" applyBorder="1" applyAlignment="1">
      <alignment wrapText="1"/>
    </xf>
    <xf numFmtId="0" fontId="48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/>
    </xf>
    <xf numFmtId="0" fontId="48" fillId="13" borderId="10" xfId="0" applyFont="1" applyFill="1" applyBorder="1" applyAlignment="1">
      <alignment wrapText="1"/>
    </xf>
    <xf numFmtId="0" fontId="48" fillId="13" borderId="13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0" fontId="49" fillId="13" borderId="17" xfId="0" applyFont="1" applyFill="1" applyBorder="1" applyAlignment="1">
      <alignment wrapText="1"/>
    </xf>
    <xf numFmtId="2" fontId="49" fillId="13" borderId="17" xfId="0" applyNumberFormat="1" applyFont="1" applyFill="1" applyBorder="1" applyAlignment="1">
      <alignment wrapText="1"/>
    </xf>
    <xf numFmtId="2" fontId="48" fillId="13" borderId="32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13" borderId="17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49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2" fontId="48" fillId="13" borderId="10" xfId="0" applyNumberFormat="1" applyFont="1" applyFill="1" applyBorder="1" applyAlignment="1">
      <alignment vertical="center" wrapText="1"/>
    </xf>
    <xf numFmtId="2" fontId="48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8" fillId="13" borderId="12" xfId="0" applyNumberFormat="1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vertical="center" wrapText="1"/>
    </xf>
    <xf numFmtId="2" fontId="48" fillId="13" borderId="11" xfId="0" applyNumberFormat="1" applyFont="1" applyFill="1" applyBorder="1" applyAlignment="1">
      <alignment vertical="center" wrapText="1"/>
    </xf>
    <xf numFmtId="0" fontId="49" fillId="16" borderId="10" xfId="0" applyNumberFormat="1" applyFont="1" applyFill="1" applyBorder="1" applyAlignment="1" applyProtection="1">
      <alignment vertical="top"/>
      <protection/>
    </xf>
    <xf numFmtId="0" fontId="48" fillId="16" borderId="0" xfId="0" applyNumberFormat="1" applyFont="1" applyFill="1" applyAlignment="1" applyProtection="1">
      <alignment vertical="top" wrapText="1"/>
      <protection/>
    </xf>
    <xf numFmtId="49" fontId="48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0" xfId="0" applyNumberFormat="1" applyFont="1" applyFill="1" applyBorder="1" applyAlignment="1" applyProtection="1">
      <alignment horizontal="center" vertical="top" wrapText="1"/>
      <protection/>
    </xf>
    <xf numFmtId="2" fontId="48" fillId="16" borderId="10" xfId="0" applyNumberFormat="1" applyFont="1" applyFill="1" applyBorder="1" applyAlignment="1">
      <alignment vertical="center" wrapText="1"/>
    </xf>
    <xf numFmtId="2" fontId="48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2" fontId="48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8" fillId="16" borderId="13" xfId="0" applyNumberFormat="1" applyFont="1" applyFill="1" applyBorder="1" applyAlignment="1" applyProtection="1">
      <alignment horizontal="center" vertical="top" wrapText="1"/>
      <protection/>
    </xf>
    <xf numFmtId="2" fontId="48" fillId="13" borderId="10" xfId="0" applyNumberFormat="1" applyFont="1" applyFill="1" applyBorder="1" applyAlignment="1" applyProtection="1">
      <alignment vertical="center"/>
      <protection/>
    </xf>
    <xf numFmtId="0" fontId="48" fillId="13" borderId="17" xfId="0" applyFont="1" applyFill="1" applyBorder="1" applyAlignment="1">
      <alignment vertical="center" wrapText="1"/>
    </xf>
    <xf numFmtId="2" fontId="48" fillId="13" borderId="17" xfId="0" applyNumberFormat="1" applyFont="1" applyFill="1" applyBorder="1" applyAlignment="1">
      <alignment vertical="center" wrapText="1"/>
    </xf>
    <xf numFmtId="2" fontId="49" fillId="0" borderId="29" xfId="0" applyNumberFormat="1" applyFont="1" applyBorder="1" applyAlignment="1">
      <alignment wrapText="1"/>
    </xf>
    <xf numFmtId="0" fontId="48" fillId="16" borderId="10" xfId="0" applyNumberFormat="1" applyFont="1" applyFill="1" applyBorder="1" applyAlignment="1" applyProtection="1">
      <alignment vertical="top" wrapText="1"/>
      <protection/>
    </xf>
    <xf numFmtId="0" fontId="48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right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9" fillId="16" borderId="33" xfId="0" applyFont="1" applyFill="1" applyBorder="1" applyAlignment="1">
      <alignment horizontal="center" vertical="top" wrapText="1"/>
    </xf>
    <xf numFmtId="0" fontId="3" fillId="16" borderId="28" xfId="0" applyFont="1" applyFill="1" applyBorder="1" applyAlignment="1">
      <alignment vertical="top" wrapText="1"/>
    </xf>
    <xf numFmtId="2" fontId="48" fillId="16" borderId="10" xfId="0" applyNumberFormat="1" applyFont="1" applyFill="1" applyBorder="1" applyAlignment="1">
      <alignment horizontal="righ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22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8" fillId="16" borderId="12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wrapText="1"/>
    </xf>
    <xf numFmtId="49" fontId="48" fillId="16" borderId="10" xfId="0" applyNumberFormat="1" applyFont="1" applyFill="1" applyBorder="1" applyAlignment="1" applyProtection="1">
      <alignment vertical="center"/>
      <protection/>
    </xf>
    <xf numFmtId="49" fontId="48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9" fillId="16" borderId="0" xfId="0" applyNumberFormat="1" applyFont="1" applyFill="1" applyAlignment="1" applyProtection="1">
      <alignment vertical="top"/>
      <protection/>
    </xf>
    <xf numFmtId="49" fontId="48" fillId="16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Font="1" applyFill="1" applyBorder="1" applyAlignment="1">
      <alignment horizontal="center" wrapText="1"/>
    </xf>
    <xf numFmtId="49" fontId="2" fillId="16" borderId="10" xfId="0" applyNumberFormat="1" applyFont="1" applyFill="1" applyBorder="1" applyAlignment="1" applyProtection="1">
      <alignment vertical="center"/>
      <protection/>
    </xf>
    <xf numFmtId="2" fontId="48" fillId="33" borderId="13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48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vertical="center" wrapText="1"/>
    </xf>
    <xf numFmtId="0" fontId="48" fillId="13" borderId="10" xfId="0" applyFont="1" applyFill="1" applyBorder="1" applyAlignment="1">
      <alignment vertical="center" wrapText="1"/>
    </xf>
    <xf numFmtId="2" fontId="48" fillId="16" borderId="10" xfId="0" applyNumberFormat="1" applyFont="1" applyFill="1" applyBorder="1" applyAlignment="1">
      <alignment wrapText="1"/>
    </xf>
    <xf numFmtId="2" fontId="48" fillId="16" borderId="33" xfId="0" applyNumberFormat="1" applyFont="1" applyFill="1" applyBorder="1" applyAlignment="1">
      <alignment wrapText="1"/>
    </xf>
    <xf numFmtId="4" fontId="54" fillId="13" borderId="16" xfId="0" applyNumberFormat="1" applyFont="1" applyFill="1" applyBorder="1" applyAlignment="1">
      <alignment horizontal="right" wrapText="1"/>
    </xf>
    <xf numFmtId="2" fontId="48" fillId="16" borderId="13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center" wrapText="1"/>
      <protection/>
    </xf>
    <xf numFmtId="49" fontId="55" fillId="16" borderId="10" xfId="0" applyNumberFormat="1" applyFont="1" applyFill="1" applyBorder="1" applyAlignment="1" applyProtection="1">
      <alignment horizontal="center" vertical="center" wrapText="1"/>
      <protection/>
    </xf>
    <xf numFmtId="2" fontId="54" fillId="19" borderId="10" xfId="0" applyNumberFormat="1" applyFont="1" applyFill="1" applyBorder="1" applyAlignment="1">
      <alignment horizontal="right" wrapText="1"/>
    </xf>
    <xf numFmtId="2" fontId="54" fillId="19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" fillId="16" borderId="12" xfId="0" applyFont="1" applyFill="1" applyBorder="1" applyAlignment="1">
      <alignment horizontal="left" vertical="top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top" wrapText="1"/>
    </xf>
    <xf numFmtId="0" fontId="2" fillId="16" borderId="0" xfId="0" applyFont="1" applyFill="1" applyAlignment="1">
      <alignment vertical="top"/>
    </xf>
    <xf numFmtId="0" fontId="2" fillId="16" borderId="10" xfId="0" applyFont="1" applyFill="1" applyBorder="1" applyAlignment="1">
      <alignment vertical="center"/>
    </xf>
    <xf numFmtId="49" fontId="3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horizontal="right" vertical="center" wrapText="1"/>
    </xf>
    <xf numFmtId="2" fontId="53" fillId="13" borderId="10" xfId="0" applyNumberFormat="1" applyFont="1" applyFill="1" applyBorder="1" applyAlignment="1" applyProtection="1">
      <alignment vertical="center"/>
      <protection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right" vertical="center" wrapText="1"/>
    </xf>
    <xf numFmtId="2" fontId="49" fillId="16" borderId="34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top" wrapText="1"/>
      <protection/>
    </xf>
    <xf numFmtId="2" fontId="54" fillId="13" borderId="10" xfId="0" applyNumberFormat="1" applyFont="1" applyFill="1" applyBorder="1" applyAlignment="1">
      <alignment wrapText="1"/>
    </xf>
    <xf numFmtId="2" fontId="54" fillId="19" borderId="1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2" fontId="3" fillId="16" borderId="10" xfId="0" applyNumberFormat="1" applyFont="1" applyFill="1" applyBorder="1" applyAlignment="1">
      <alignment horizontal="right" vertical="center" wrapText="1"/>
    </xf>
    <xf numFmtId="0" fontId="4" fillId="16" borderId="0" xfId="0" applyFont="1" applyFill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49" fillId="16" borderId="35" xfId="0" applyNumberFormat="1" applyFont="1" applyFill="1" applyBorder="1" applyAlignment="1">
      <alignment vertical="center" wrapText="1"/>
    </xf>
    <xf numFmtId="0" fontId="49" fillId="16" borderId="29" xfId="0" applyFont="1" applyFill="1" applyBorder="1" applyAlignment="1">
      <alignment horizontal="center" vertical="top" wrapText="1"/>
    </xf>
    <xf numFmtId="0" fontId="49" fillId="16" borderId="11" xfId="0" applyFont="1" applyFill="1" applyBorder="1" applyAlignment="1">
      <alignment vertical="top" wrapText="1"/>
    </xf>
    <xf numFmtId="0" fontId="48" fillId="16" borderId="17" xfId="0" applyFont="1" applyFill="1" applyBorder="1" applyAlignment="1">
      <alignment vertical="top" wrapText="1"/>
    </xf>
    <xf numFmtId="49" fontId="3" fillId="16" borderId="31" xfId="0" applyNumberFormat="1" applyFont="1" applyFill="1" applyBorder="1" applyAlignment="1" applyProtection="1">
      <alignment horizontal="center" vertical="top" wrapText="1"/>
      <protection/>
    </xf>
    <xf numFmtId="0" fontId="48" fillId="16" borderId="17" xfId="0" applyFont="1" applyFill="1" applyBorder="1" applyAlignment="1">
      <alignment vertical="center" wrapText="1"/>
    </xf>
    <xf numFmtId="0" fontId="49" fillId="16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49" fillId="16" borderId="10" xfId="0" applyNumberFormat="1" applyFont="1" applyFill="1" applyBorder="1" applyAlignment="1">
      <alignment vertical="center" wrapText="1"/>
    </xf>
    <xf numFmtId="0" fontId="48" fillId="33" borderId="10" xfId="0" applyNumberFormat="1" applyFont="1" applyFill="1" applyBorder="1" applyAlignment="1" applyProtection="1">
      <alignment horizontal="center" vertical="top" wrapText="1"/>
      <protection/>
    </xf>
    <xf numFmtId="2" fontId="49" fillId="13" borderId="10" xfId="0" applyNumberFormat="1" applyFont="1" applyFill="1" applyBorder="1" applyAlignment="1">
      <alignment wrapText="1"/>
    </xf>
    <xf numFmtId="2" fontId="49" fillId="16" borderId="12" xfId="0" applyNumberFormat="1" applyFont="1" applyFill="1" applyBorder="1" applyAlignment="1">
      <alignment vertical="center" wrapText="1"/>
    </xf>
    <xf numFmtId="0" fontId="49" fillId="16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3" fillId="13" borderId="17" xfId="0" applyFont="1" applyFill="1" applyBorder="1" applyAlignment="1">
      <alignment horizontal="center" vertical="center" wrapText="1"/>
    </xf>
    <xf numFmtId="2" fontId="53" fillId="13" borderId="17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top" wrapText="1"/>
    </xf>
    <xf numFmtId="0" fontId="51" fillId="33" borderId="26" xfId="0" applyFont="1" applyFill="1" applyBorder="1" applyAlignment="1">
      <alignment horizontal="center" wrapText="1"/>
    </xf>
    <xf numFmtId="2" fontId="49" fillId="0" borderId="36" xfId="0" applyNumberFormat="1" applyFont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13" borderId="37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top" wrapText="1"/>
    </xf>
    <xf numFmtId="0" fontId="49" fillId="0" borderId="17" xfId="0" applyNumberFormat="1" applyFont="1" applyBorder="1" applyAlignment="1">
      <alignment horizontal="center" vertical="top" wrapText="1"/>
    </xf>
    <xf numFmtId="0" fontId="49" fillId="13" borderId="38" xfId="0" applyFont="1" applyFill="1" applyBorder="1" applyAlignment="1">
      <alignment wrapText="1"/>
    </xf>
    <xf numFmtId="2" fontId="49" fillId="13" borderId="38" xfId="0" applyNumberFormat="1" applyFont="1" applyFill="1" applyBorder="1" applyAlignment="1">
      <alignment wrapText="1"/>
    </xf>
    <xf numFmtId="49" fontId="49" fillId="33" borderId="10" xfId="0" applyNumberFormat="1" applyFont="1" applyFill="1" applyBorder="1" applyAlignment="1" applyProtection="1">
      <alignment vertical="top"/>
      <protection/>
    </xf>
    <xf numFmtId="49" fontId="48" fillId="33" borderId="10" xfId="0" applyNumberFormat="1" applyFont="1" applyFill="1" applyBorder="1" applyAlignment="1" applyProtection="1">
      <alignment horizontal="left" vertical="top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top" wrapText="1"/>
    </xf>
    <xf numFmtId="22" fontId="56" fillId="0" borderId="10" xfId="0" applyNumberFormat="1" applyFont="1" applyBorder="1" applyAlignment="1">
      <alignment horizontal="center" vertical="top"/>
    </xf>
    <xf numFmtId="2" fontId="48" fillId="33" borderId="0" xfId="0" applyNumberFormat="1" applyFont="1" applyFill="1" applyBorder="1" applyAlignment="1">
      <alignment vertical="top" wrapText="1"/>
    </xf>
    <xf numFmtId="2" fontId="48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0" fontId="3" fillId="16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top" wrapText="1"/>
    </xf>
    <xf numFmtId="2" fontId="49" fillId="16" borderId="13" xfId="0" applyNumberFormat="1" applyFont="1" applyFill="1" applyBorder="1" applyAlignment="1">
      <alignment vertical="center" wrapText="1"/>
    </xf>
    <xf numFmtId="0" fontId="53" fillId="16" borderId="11" xfId="0" applyFont="1" applyFill="1" applyBorder="1" applyAlignment="1">
      <alignment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48" fillId="16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wrapText="1"/>
    </xf>
    <xf numFmtId="0" fontId="58" fillId="33" borderId="40" xfId="0" applyFont="1" applyFill="1" applyBorder="1" applyAlignment="1">
      <alignment horizontal="center" wrapText="1"/>
    </xf>
    <xf numFmtId="0" fontId="58" fillId="33" borderId="41" xfId="0" applyFont="1" applyFill="1" applyBorder="1" applyAlignment="1">
      <alignment horizontal="center" wrapText="1"/>
    </xf>
    <xf numFmtId="0" fontId="51" fillId="13" borderId="25" xfId="0" applyFont="1" applyFill="1" applyBorder="1" applyAlignment="1">
      <alignment horizontal="left" wrapText="1"/>
    </xf>
    <xf numFmtId="0" fontId="51" fillId="13" borderId="42" xfId="0" applyFont="1" applyFill="1" applyBorder="1" applyAlignment="1">
      <alignment horizontal="left" wrapText="1"/>
    </xf>
    <xf numFmtId="0" fontId="51" fillId="13" borderId="43" xfId="0" applyFont="1" applyFill="1" applyBorder="1" applyAlignment="1">
      <alignment horizontal="left" wrapText="1"/>
    </xf>
    <xf numFmtId="0" fontId="51" fillId="13" borderId="44" xfId="0" applyFont="1" applyFill="1" applyBorder="1" applyAlignment="1">
      <alignment horizontal="left" wrapText="1"/>
    </xf>
    <xf numFmtId="0" fontId="49" fillId="0" borderId="17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2" fontId="53" fillId="16" borderId="10" xfId="0" applyNumberFormat="1" applyFont="1" applyFill="1" applyBorder="1" applyAlignment="1" applyProtection="1">
      <alignment vertical="center"/>
      <protection/>
    </xf>
    <xf numFmtId="0" fontId="49" fillId="1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80" zoomScaleNormal="80" zoomScalePageLayoutView="0" workbookViewId="0" topLeftCell="H45">
      <selection activeCell="S37" sqref="S37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8.140625" style="1" bestFit="1" customWidth="1"/>
    <col min="9" max="11" width="13.57421875" style="1" customWidth="1"/>
    <col min="12" max="12" width="15.7109375" style="1" customWidth="1"/>
    <col min="13" max="13" width="6.421875" style="1" customWidth="1"/>
    <col min="14" max="14" width="14.8515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0" width="14.421875" style="1" customWidth="1"/>
    <col min="21" max="21" width="19.140625" style="1" customWidth="1"/>
    <col min="22" max="16384" width="9.140625" style="1" customWidth="1"/>
  </cols>
  <sheetData>
    <row r="1" spans="1:21" ht="30" customHeight="1">
      <c r="A1" s="256" t="s">
        <v>16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</row>
    <row r="2" spans="1:21" ht="129" thickBot="1">
      <c r="A2" s="28" t="s">
        <v>0</v>
      </c>
      <c r="B2" s="10" t="s">
        <v>11</v>
      </c>
      <c r="C2" s="10" t="s">
        <v>162</v>
      </c>
      <c r="D2" s="10" t="s">
        <v>8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32</v>
      </c>
      <c r="K2" s="10" t="s">
        <v>143</v>
      </c>
      <c r="L2" s="10" t="s">
        <v>7</v>
      </c>
      <c r="M2" s="11" t="s">
        <v>10</v>
      </c>
      <c r="N2" s="10" t="s">
        <v>144</v>
      </c>
      <c r="O2" s="10" t="s">
        <v>69</v>
      </c>
      <c r="P2" s="22" t="s">
        <v>133</v>
      </c>
      <c r="Q2" s="10" t="s">
        <v>183</v>
      </c>
      <c r="R2" s="10" t="s">
        <v>184</v>
      </c>
      <c r="S2" s="10" t="s">
        <v>141</v>
      </c>
      <c r="T2" s="12" t="s">
        <v>223</v>
      </c>
      <c r="U2" s="12" t="s">
        <v>9</v>
      </c>
    </row>
    <row r="3" spans="1:21" ht="16.5" thickBot="1">
      <c r="A3" s="259" t="s">
        <v>12</v>
      </c>
      <c r="B3" s="260"/>
      <c r="C3" s="260"/>
      <c r="D3" s="261"/>
      <c r="E3" s="261"/>
      <c r="F3" s="261"/>
      <c r="G3" s="260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1:21" ht="113.25" customHeight="1">
      <c r="A4" s="264">
        <v>1</v>
      </c>
      <c r="B4" s="246" t="s">
        <v>13</v>
      </c>
      <c r="C4" s="253">
        <v>1385749</v>
      </c>
      <c r="D4" s="128">
        <v>1</v>
      </c>
      <c r="E4" s="129" t="s">
        <v>17</v>
      </c>
      <c r="F4" s="130" t="s">
        <v>18</v>
      </c>
      <c r="G4" s="106" t="s">
        <v>26</v>
      </c>
      <c r="H4" s="106" t="s">
        <v>19</v>
      </c>
      <c r="I4" s="113">
        <v>46878.2</v>
      </c>
      <c r="J4" s="113">
        <v>46878.2</v>
      </c>
      <c r="K4" s="113">
        <v>100</v>
      </c>
      <c r="L4" s="110" t="s">
        <v>70</v>
      </c>
      <c r="M4" s="131">
        <v>9</v>
      </c>
      <c r="N4" s="99">
        <v>46878.2</v>
      </c>
      <c r="O4" s="99">
        <v>46878.2</v>
      </c>
      <c r="P4" s="111" t="s">
        <v>132</v>
      </c>
      <c r="Q4" s="113">
        <v>46778.2</v>
      </c>
      <c r="R4" s="113">
        <v>46778.2</v>
      </c>
      <c r="S4" s="112" t="s">
        <v>180</v>
      </c>
      <c r="T4" s="275"/>
      <c r="U4" s="198">
        <v>46778.2</v>
      </c>
    </row>
    <row r="5" spans="1:21" ht="150">
      <c r="A5" s="265"/>
      <c r="B5" s="246"/>
      <c r="C5" s="281"/>
      <c r="D5" s="114">
        <v>2</v>
      </c>
      <c r="E5" s="104" t="s">
        <v>20</v>
      </c>
      <c r="F5" s="124" t="s">
        <v>21</v>
      </c>
      <c r="G5" s="106" t="s">
        <v>26</v>
      </c>
      <c r="H5" s="125" t="s">
        <v>22</v>
      </c>
      <c r="I5" s="126">
        <v>335993.36</v>
      </c>
      <c r="J5" s="126">
        <v>335993.36</v>
      </c>
      <c r="K5" s="113">
        <v>100</v>
      </c>
      <c r="L5" s="110" t="s">
        <v>70</v>
      </c>
      <c r="M5" s="127">
        <v>14</v>
      </c>
      <c r="N5" s="100">
        <v>335993.36</v>
      </c>
      <c r="O5" s="100">
        <v>335993.36</v>
      </c>
      <c r="P5" s="111" t="s">
        <v>132</v>
      </c>
      <c r="Q5" s="126">
        <v>333484.56</v>
      </c>
      <c r="R5" s="126">
        <v>333484.56</v>
      </c>
      <c r="S5" s="112" t="s">
        <v>218</v>
      </c>
      <c r="T5" s="276"/>
      <c r="U5" s="189">
        <v>331997.01</v>
      </c>
    </row>
    <row r="6" spans="1:21" ht="105">
      <c r="A6" s="265"/>
      <c r="B6" s="246"/>
      <c r="C6" s="281"/>
      <c r="D6" s="114">
        <v>3</v>
      </c>
      <c r="E6" s="104" t="s">
        <v>23</v>
      </c>
      <c r="F6" s="105" t="s">
        <v>24</v>
      </c>
      <c r="G6" s="106" t="s">
        <v>26</v>
      </c>
      <c r="H6" s="107" t="s">
        <v>25</v>
      </c>
      <c r="I6" s="108">
        <v>56637.91</v>
      </c>
      <c r="J6" s="108">
        <v>56637.91</v>
      </c>
      <c r="K6" s="109">
        <v>100</v>
      </c>
      <c r="L6" s="110" t="s">
        <v>70</v>
      </c>
      <c r="M6" s="111">
        <v>7</v>
      </c>
      <c r="N6" s="97">
        <v>56637.91</v>
      </c>
      <c r="O6" s="97">
        <v>56637.91</v>
      </c>
      <c r="P6" s="111" t="s">
        <v>132</v>
      </c>
      <c r="Q6" s="108">
        <v>56218.88</v>
      </c>
      <c r="R6" s="108">
        <v>56218.88</v>
      </c>
      <c r="S6" s="112" t="s">
        <v>179</v>
      </c>
      <c r="T6" s="276"/>
      <c r="U6" s="206">
        <v>56218.88</v>
      </c>
    </row>
    <row r="7" spans="1:21" ht="114" customHeight="1" thickBot="1">
      <c r="A7" s="265"/>
      <c r="B7" s="246"/>
      <c r="C7" s="281"/>
      <c r="D7" s="114">
        <v>4</v>
      </c>
      <c r="E7" s="155" t="s">
        <v>27</v>
      </c>
      <c r="F7" s="156" t="s">
        <v>28</v>
      </c>
      <c r="G7" s="125" t="s">
        <v>29</v>
      </c>
      <c r="H7" s="107" t="s">
        <v>30</v>
      </c>
      <c r="I7" s="108">
        <v>144363.16</v>
      </c>
      <c r="J7" s="108">
        <v>144363.16</v>
      </c>
      <c r="K7" s="109">
        <v>100</v>
      </c>
      <c r="L7" s="110" t="s">
        <v>70</v>
      </c>
      <c r="M7" s="111">
        <v>7</v>
      </c>
      <c r="N7" s="97">
        <v>144363.16</v>
      </c>
      <c r="O7" s="97">
        <v>144363.16</v>
      </c>
      <c r="P7" s="111" t="s">
        <v>132</v>
      </c>
      <c r="Q7" s="108">
        <v>85544.95</v>
      </c>
      <c r="R7" s="108">
        <v>85544.95</v>
      </c>
      <c r="S7" s="112" t="s">
        <v>217</v>
      </c>
      <c r="T7" s="277"/>
      <c r="U7" s="189">
        <v>42772.47</v>
      </c>
    </row>
    <row r="8" spans="1:21" ht="275.25" customHeight="1" thickBot="1">
      <c r="A8" s="265"/>
      <c r="B8" s="220" t="s">
        <v>204</v>
      </c>
      <c r="C8" s="282"/>
      <c r="D8" s="226">
        <v>1</v>
      </c>
      <c r="E8" s="223" t="s">
        <v>205</v>
      </c>
      <c r="F8" s="224" t="s">
        <v>206</v>
      </c>
      <c r="G8" s="207" t="s">
        <v>29</v>
      </c>
      <c r="H8" s="227">
        <v>44559.51458333333</v>
      </c>
      <c r="I8" s="228">
        <v>61100</v>
      </c>
      <c r="J8" s="229">
        <v>61100</v>
      </c>
      <c r="K8" s="229">
        <v>100</v>
      </c>
      <c r="L8" s="230" t="s">
        <v>70</v>
      </c>
      <c r="M8" s="238">
        <v>9</v>
      </c>
      <c r="N8" s="229">
        <v>61100</v>
      </c>
      <c r="O8" s="229">
        <v>61100</v>
      </c>
      <c r="P8" s="217"/>
      <c r="Q8" s="32"/>
      <c r="R8" s="32"/>
      <c r="S8" s="225"/>
      <c r="T8" s="215"/>
      <c r="U8" s="216"/>
    </row>
    <row r="9" spans="1:21" ht="16.5" thickBot="1">
      <c r="A9" s="218"/>
      <c r="B9" s="219"/>
      <c r="C9" s="37" t="s">
        <v>6</v>
      </c>
      <c r="D9" s="36"/>
      <c r="E9" s="221"/>
      <c r="F9" s="221"/>
      <c r="G9" s="221"/>
      <c r="H9" s="221"/>
      <c r="I9" s="13">
        <f>SUM(I4:I8)</f>
        <v>644972.63</v>
      </c>
      <c r="J9" s="13">
        <f>SUM(J4:J8)</f>
        <v>644972.63</v>
      </c>
      <c r="K9" s="222"/>
      <c r="L9" s="221"/>
      <c r="M9" s="21"/>
      <c r="N9" s="222">
        <f>SUM(N4:N8)</f>
        <v>644972.63</v>
      </c>
      <c r="O9" s="222">
        <f>SUM(O4:O8)</f>
        <v>644972.63</v>
      </c>
      <c r="P9" s="21"/>
      <c r="Q9" s="222">
        <f>SUM(Q4:Q7)</f>
        <v>522026.59</v>
      </c>
      <c r="R9" s="222">
        <f>SUM(R4:R7)</f>
        <v>522026.59</v>
      </c>
      <c r="S9" s="222"/>
      <c r="T9" s="170">
        <f>C4-U4-U5-U6-R7-O8</f>
        <v>804109.9600000001</v>
      </c>
      <c r="U9" s="13">
        <f>SUM(U4:U7)</f>
        <v>477766.56000000006</v>
      </c>
    </row>
    <row r="10" spans="1:21" ht="60">
      <c r="A10" s="250">
        <v>2</v>
      </c>
      <c r="B10" s="248" t="s">
        <v>14</v>
      </c>
      <c r="C10" s="17">
        <v>880123.5</v>
      </c>
      <c r="D10" s="179">
        <v>1</v>
      </c>
      <c r="E10" s="180" t="s">
        <v>33</v>
      </c>
      <c r="F10" s="177" t="s">
        <v>34</v>
      </c>
      <c r="G10" s="118" t="s">
        <v>48</v>
      </c>
      <c r="H10" s="106" t="s">
        <v>35</v>
      </c>
      <c r="I10" s="109">
        <v>220473</v>
      </c>
      <c r="J10" s="109">
        <v>110236.5</v>
      </c>
      <c r="K10" s="109">
        <v>50</v>
      </c>
      <c r="L10" s="110" t="s">
        <v>70</v>
      </c>
      <c r="M10" s="178">
        <v>5</v>
      </c>
      <c r="N10" s="101">
        <v>220473</v>
      </c>
      <c r="O10" s="101">
        <v>110236.5</v>
      </c>
      <c r="P10" s="111" t="s">
        <v>132</v>
      </c>
      <c r="Q10" s="113">
        <v>220473</v>
      </c>
      <c r="R10" s="109">
        <v>110236.5</v>
      </c>
      <c r="S10" s="112" t="s">
        <v>193</v>
      </c>
      <c r="T10" s="266"/>
      <c r="U10" s="209">
        <v>110236.5</v>
      </c>
    </row>
    <row r="11" spans="1:21" ht="60">
      <c r="A11" s="263"/>
      <c r="B11" s="251"/>
      <c r="C11" s="38"/>
      <c r="D11" s="115">
        <v>2</v>
      </c>
      <c r="E11" s="116" t="s">
        <v>36</v>
      </c>
      <c r="F11" s="150" t="s">
        <v>37</v>
      </c>
      <c r="G11" s="151" t="s">
        <v>38</v>
      </c>
      <c r="H11" s="119" t="s">
        <v>39</v>
      </c>
      <c r="I11" s="109">
        <v>201800</v>
      </c>
      <c r="J11" s="108">
        <v>121080</v>
      </c>
      <c r="K11" s="109">
        <v>60</v>
      </c>
      <c r="L11" s="110" t="s">
        <v>71</v>
      </c>
      <c r="M11" s="152"/>
      <c r="N11" s="108">
        <v>0</v>
      </c>
      <c r="O11" s="108">
        <v>0</v>
      </c>
      <c r="P11" s="111" t="s">
        <v>161</v>
      </c>
      <c r="Q11" s="9"/>
      <c r="R11" s="9"/>
      <c r="S11" s="60"/>
      <c r="T11" s="267"/>
      <c r="U11" s="14"/>
    </row>
    <row r="12" spans="1:21" ht="150">
      <c r="A12" s="263"/>
      <c r="B12" s="251"/>
      <c r="C12" s="16"/>
      <c r="D12" s="115">
        <v>3</v>
      </c>
      <c r="E12" s="116" t="s">
        <v>40</v>
      </c>
      <c r="F12" s="117" t="s">
        <v>41</v>
      </c>
      <c r="G12" s="118" t="s">
        <v>152</v>
      </c>
      <c r="H12" s="119" t="s">
        <v>42</v>
      </c>
      <c r="I12" s="113">
        <v>143524.82</v>
      </c>
      <c r="J12" s="108">
        <v>100467.37</v>
      </c>
      <c r="K12" s="109">
        <v>70</v>
      </c>
      <c r="L12" s="214" t="s">
        <v>70</v>
      </c>
      <c r="M12" s="111">
        <v>6</v>
      </c>
      <c r="N12" s="99">
        <v>143524.82</v>
      </c>
      <c r="O12" s="97">
        <v>100467.37</v>
      </c>
      <c r="P12" s="111" t="s">
        <v>132</v>
      </c>
      <c r="Q12" s="113">
        <v>143520</v>
      </c>
      <c r="R12" s="108">
        <v>100464</v>
      </c>
      <c r="S12" s="112" t="s">
        <v>182</v>
      </c>
      <c r="T12" s="267"/>
      <c r="U12" s="206">
        <v>100464</v>
      </c>
    </row>
    <row r="13" spans="1:21" ht="90">
      <c r="A13" s="263"/>
      <c r="B13" s="251"/>
      <c r="C13" s="17"/>
      <c r="D13" s="115">
        <v>4</v>
      </c>
      <c r="E13" s="116" t="s">
        <v>43</v>
      </c>
      <c r="F13" s="196" t="s">
        <v>44</v>
      </c>
      <c r="G13" s="197" t="s">
        <v>151</v>
      </c>
      <c r="H13" s="119" t="s">
        <v>45</v>
      </c>
      <c r="I13" s="108">
        <v>46046</v>
      </c>
      <c r="J13" s="108">
        <v>32232.2</v>
      </c>
      <c r="K13" s="109">
        <v>70</v>
      </c>
      <c r="L13" s="110" t="s">
        <v>70</v>
      </c>
      <c r="M13" s="111">
        <v>4</v>
      </c>
      <c r="N13" s="97">
        <v>46046</v>
      </c>
      <c r="O13" s="97">
        <v>32232.2</v>
      </c>
      <c r="P13" s="111" t="s">
        <v>132</v>
      </c>
      <c r="Q13" s="108">
        <v>41727.75</v>
      </c>
      <c r="R13" s="108">
        <v>29209.42</v>
      </c>
      <c r="S13" s="112" t="s">
        <v>216</v>
      </c>
      <c r="T13" s="267"/>
      <c r="U13" s="14"/>
    </row>
    <row r="14" spans="1:21" ht="60">
      <c r="A14" s="263"/>
      <c r="B14" s="251"/>
      <c r="C14" s="16"/>
      <c r="D14" s="153">
        <v>5</v>
      </c>
      <c r="E14" s="116" t="s">
        <v>46</v>
      </c>
      <c r="F14" s="117" t="s">
        <v>49</v>
      </c>
      <c r="G14" s="154" t="s">
        <v>47</v>
      </c>
      <c r="H14" s="134" t="s">
        <v>50</v>
      </c>
      <c r="I14" s="108">
        <v>194300</v>
      </c>
      <c r="J14" s="108">
        <v>116580</v>
      </c>
      <c r="K14" s="109">
        <v>60</v>
      </c>
      <c r="L14" s="110" t="s">
        <v>71</v>
      </c>
      <c r="M14" s="152"/>
      <c r="N14" s="108">
        <v>0</v>
      </c>
      <c r="O14" s="108">
        <v>0</v>
      </c>
      <c r="P14" s="111" t="s">
        <v>161</v>
      </c>
      <c r="Q14" s="9"/>
      <c r="R14" s="9"/>
      <c r="S14" s="60"/>
      <c r="T14" s="267"/>
      <c r="U14" s="14"/>
    </row>
    <row r="15" spans="1:21" ht="60" customHeight="1">
      <c r="A15" s="263"/>
      <c r="B15" s="251"/>
      <c r="C15" s="16"/>
      <c r="D15" s="115">
        <v>6</v>
      </c>
      <c r="E15" s="116" t="s">
        <v>51</v>
      </c>
      <c r="F15" s="187" t="s">
        <v>52</v>
      </c>
      <c r="G15" s="151" t="s">
        <v>150</v>
      </c>
      <c r="H15" s="134" t="s">
        <v>53</v>
      </c>
      <c r="I15" s="108">
        <v>133020</v>
      </c>
      <c r="J15" s="108">
        <v>93114</v>
      </c>
      <c r="K15" s="109">
        <v>70</v>
      </c>
      <c r="L15" s="110" t="s">
        <v>70</v>
      </c>
      <c r="M15" s="111">
        <v>5</v>
      </c>
      <c r="N15" s="97">
        <v>133020</v>
      </c>
      <c r="O15" s="97">
        <v>93114</v>
      </c>
      <c r="P15" s="111" t="s">
        <v>132</v>
      </c>
      <c r="Q15" s="183">
        <v>121129.74</v>
      </c>
      <c r="R15" s="108">
        <v>84790.81</v>
      </c>
      <c r="S15" s="112" t="s">
        <v>192</v>
      </c>
      <c r="T15" s="267"/>
      <c r="U15" s="15"/>
    </row>
    <row r="16" spans="1:21" ht="60">
      <c r="A16" s="263"/>
      <c r="B16" s="251"/>
      <c r="C16" s="16"/>
      <c r="D16" s="115">
        <v>7</v>
      </c>
      <c r="E16" s="116" t="s">
        <v>54</v>
      </c>
      <c r="F16" s="150" t="s">
        <v>55</v>
      </c>
      <c r="G16" s="151" t="s">
        <v>153</v>
      </c>
      <c r="H16" s="134" t="s">
        <v>56</v>
      </c>
      <c r="I16" s="108">
        <v>218400</v>
      </c>
      <c r="J16" s="108">
        <v>136906</v>
      </c>
      <c r="K16" s="109">
        <v>62.69</v>
      </c>
      <c r="L16" s="110" t="s">
        <v>70</v>
      </c>
      <c r="M16" s="111">
        <v>7</v>
      </c>
      <c r="N16" s="97">
        <v>218400</v>
      </c>
      <c r="O16" s="97">
        <v>136906</v>
      </c>
      <c r="P16" s="111" t="s">
        <v>132</v>
      </c>
      <c r="Q16" s="195">
        <v>204750</v>
      </c>
      <c r="R16" s="171">
        <v>128349.38</v>
      </c>
      <c r="S16" s="112" t="s">
        <v>196</v>
      </c>
      <c r="T16" s="267"/>
      <c r="U16" s="15"/>
    </row>
    <row r="17" spans="1:21" ht="60">
      <c r="A17" s="263"/>
      <c r="B17" s="251"/>
      <c r="C17" s="16"/>
      <c r="D17" s="30">
        <v>8</v>
      </c>
      <c r="E17" s="33" t="s">
        <v>57</v>
      </c>
      <c r="F17" s="45" t="s">
        <v>58</v>
      </c>
      <c r="G17" s="34" t="s">
        <v>59</v>
      </c>
      <c r="H17" s="39" t="s">
        <v>60</v>
      </c>
      <c r="I17" s="15">
        <v>268200</v>
      </c>
      <c r="J17" s="15">
        <v>136906</v>
      </c>
      <c r="K17" s="95">
        <v>51.05</v>
      </c>
      <c r="L17" s="29" t="s">
        <v>71</v>
      </c>
      <c r="M17" s="2"/>
      <c r="N17" s="32">
        <v>0</v>
      </c>
      <c r="O17" s="32">
        <v>0</v>
      </c>
      <c r="P17" s="2"/>
      <c r="Q17" s="2"/>
      <c r="R17" s="6"/>
      <c r="S17" s="6"/>
      <c r="T17" s="267"/>
      <c r="U17" s="15"/>
    </row>
    <row r="18" spans="1:21" ht="102.75">
      <c r="A18" s="263"/>
      <c r="B18" s="251"/>
      <c r="C18" s="16"/>
      <c r="D18" s="30">
        <v>9</v>
      </c>
      <c r="E18" s="33" t="s">
        <v>61</v>
      </c>
      <c r="F18" s="31" t="s">
        <v>62</v>
      </c>
      <c r="G18" s="35" t="s">
        <v>149</v>
      </c>
      <c r="H18" s="39" t="s">
        <v>63</v>
      </c>
      <c r="I18" s="15">
        <v>174160</v>
      </c>
      <c r="J18" s="15">
        <v>121912</v>
      </c>
      <c r="K18" s="95">
        <v>70</v>
      </c>
      <c r="L18" s="29" t="s">
        <v>142</v>
      </c>
      <c r="M18" s="94">
        <v>6</v>
      </c>
      <c r="N18" s="102">
        <v>174160</v>
      </c>
      <c r="O18" s="102">
        <v>121912</v>
      </c>
      <c r="P18" s="2"/>
      <c r="Q18" s="2"/>
      <c r="R18" s="6"/>
      <c r="S18" s="6"/>
      <c r="T18" s="267"/>
      <c r="U18" s="15"/>
    </row>
    <row r="19" spans="1:21" ht="135">
      <c r="A19" s="263"/>
      <c r="B19" s="251"/>
      <c r="C19" s="16"/>
      <c r="D19" s="115">
        <v>10</v>
      </c>
      <c r="E19" s="116" t="s">
        <v>64</v>
      </c>
      <c r="F19" s="117" t="s">
        <v>65</v>
      </c>
      <c r="G19" s="118" t="s">
        <v>148</v>
      </c>
      <c r="H19" s="134" t="s">
        <v>66</v>
      </c>
      <c r="I19" s="108">
        <v>218400</v>
      </c>
      <c r="J19" s="108">
        <v>136906</v>
      </c>
      <c r="K19" s="109">
        <v>62.69</v>
      </c>
      <c r="L19" s="110" t="s">
        <v>70</v>
      </c>
      <c r="M19" s="111">
        <v>7</v>
      </c>
      <c r="N19" s="97">
        <v>218400</v>
      </c>
      <c r="O19" s="97">
        <v>136906</v>
      </c>
      <c r="P19" s="111" t="s">
        <v>132</v>
      </c>
      <c r="Q19" s="126">
        <v>204750</v>
      </c>
      <c r="R19" s="171">
        <v>128020.27</v>
      </c>
      <c r="S19" s="112" t="s">
        <v>224</v>
      </c>
      <c r="T19" s="267"/>
      <c r="U19" s="15"/>
    </row>
    <row r="20" spans="1:21" ht="90">
      <c r="A20" s="263"/>
      <c r="B20" s="251"/>
      <c r="C20" s="16"/>
      <c r="D20" s="115">
        <v>11</v>
      </c>
      <c r="E20" s="116" t="s">
        <v>67</v>
      </c>
      <c r="F20" s="132" t="s">
        <v>55</v>
      </c>
      <c r="G20" s="114" t="s">
        <v>147</v>
      </c>
      <c r="H20" s="134" t="s">
        <v>68</v>
      </c>
      <c r="I20" s="108">
        <v>300369.44</v>
      </c>
      <c r="J20" s="108">
        <v>136906</v>
      </c>
      <c r="K20" s="109">
        <v>45.58</v>
      </c>
      <c r="L20" s="110" t="s">
        <v>70</v>
      </c>
      <c r="M20" s="111">
        <v>6</v>
      </c>
      <c r="N20" s="97">
        <v>298187</v>
      </c>
      <c r="O20" s="98">
        <v>135911.5</v>
      </c>
      <c r="P20" s="111" t="s">
        <v>132</v>
      </c>
      <c r="Q20" s="188">
        <v>262897.59</v>
      </c>
      <c r="R20" s="171">
        <v>119826.62</v>
      </c>
      <c r="S20" s="112" t="s">
        <v>215</v>
      </c>
      <c r="T20" s="271"/>
      <c r="U20" s="23"/>
    </row>
    <row r="21" spans="1:21" ht="65.25" customHeight="1">
      <c r="A21" s="263"/>
      <c r="B21" s="251"/>
      <c r="C21" s="16"/>
      <c r="D21" s="111">
        <v>12</v>
      </c>
      <c r="E21" s="181" t="s">
        <v>122</v>
      </c>
      <c r="F21" s="133" t="s">
        <v>123</v>
      </c>
      <c r="G21" s="182" t="s">
        <v>124</v>
      </c>
      <c r="H21" s="144" t="s">
        <v>125</v>
      </c>
      <c r="I21" s="108">
        <v>22296</v>
      </c>
      <c r="J21" s="108">
        <v>11148</v>
      </c>
      <c r="K21" s="109">
        <v>50</v>
      </c>
      <c r="L21" s="110" t="s">
        <v>70</v>
      </c>
      <c r="M21" s="111">
        <v>4</v>
      </c>
      <c r="N21" s="97">
        <v>22296</v>
      </c>
      <c r="O21" s="98">
        <v>11148</v>
      </c>
      <c r="P21" s="111" t="s">
        <v>132</v>
      </c>
      <c r="Q21" s="108">
        <v>22296</v>
      </c>
      <c r="R21" s="171">
        <v>11148</v>
      </c>
      <c r="S21" s="112" t="s">
        <v>190</v>
      </c>
      <c r="T21" s="84"/>
      <c r="U21" s="239">
        <v>11148</v>
      </c>
    </row>
    <row r="22" spans="1:21" ht="65.25" customHeight="1">
      <c r="A22" s="263"/>
      <c r="B22" s="251"/>
      <c r="C22" s="16"/>
      <c r="D22" s="111">
        <v>13</v>
      </c>
      <c r="E22" s="158" t="s">
        <v>129</v>
      </c>
      <c r="F22" s="143" t="s">
        <v>128</v>
      </c>
      <c r="G22" s="144" t="s">
        <v>127</v>
      </c>
      <c r="H22" s="144" t="s">
        <v>126</v>
      </c>
      <c r="I22" s="108">
        <v>144003.36</v>
      </c>
      <c r="J22" s="108">
        <v>72001.68</v>
      </c>
      <c r="K22" s="108">
        <v>50</v>
      </c>
      <c r="L22" s="145" t="s">
        <v>130</v>
      </c>
      <c r="M22" s="111">
        <v>3</v>
      </c>
      <c r="N22" s="108">
        <v>0</v>
      </c>
      <c r="O22" s="108">
        <v>0</v>
      </c>
      <c r="P22" s="111" t="s">
        <v>161</v>
      </c>
      <c r="Q22" s="160"/>
      <c r="R22" s="159"/>
      <c r="S22" s="159"/>
      <c r="T22" s="157"/>
      <c r="U22" s="23"/>
    </row>
    <row r="23" spans="1:21" ht="65.25" customHeight="1">
      <c r="A23" s="263"/>
      <c r="B23" s="251"/>
      <c r="C23" s="16"/>
      <c r="D23" s="49">
        <v>14</v>
      </c>
      <c r="E23" s="162" t="s">
        <v>165</v>
      </c>
      <c r="F23" s="163" t="s">
        <v>49</v>
      </c>
      <c r="G23" s="164" t="s">
        <v>47</v>
      </c>
      <c r="H23" s="161" t="s">
        <v>166</v>
      </c>
      <c r="I23" s="32">
        <v>194300</v>
      </c>
      <c r="J23" s="32">
        <v>136010</v>
      </c>
      <c r="K23" s="32">
        <v>70</v>
      </c>
      <c r="L23" s="165" t="s">
        <v>71</v>
      </c>
      <c r="M23" s="49"/>
      <c r="N23" s="32">
        <v>0</v>
      </c>
      <c r="O23" s="32">
        <v>0</v>
      </c>
      <c r="P23" s="49"/>
      <c r="Q23" s="160"/>
      <c r="R23" s="159"/>
      <c r="S23" s="159"/>
      <c r="T23" s="157"/>
      <c r="U23" s="23"/>
    </row>
    <row r="24" spans="1:21" ht="135.75" customHeight="1">
      <c r="A24" s="263"/>
      <c r="B24" s="251"/>
      <c r="C24" s="16"/>
      <c r="D24" s="111">
        <v>15</v>
      </c>
      <c r="E24" s="158" t="s">
        <v>167</v>
      </c>
      <c r="F24" s="172" t="s">
        <v>168</v>
      </c>
      <c r="G24" s="173" t="s">
        <v>169</v>
      </c>
      <c r="H24" s="144" t="s">
        <v>170</v>
      </c>
      <c r="I24" s="108">
        <v>198500</v>
      </c>
      <c r="J24" s="108">
        <v>119100</v>
      </c>
      <c r="K24" s="108">
        <v>60</v>
      </c>
      <c r="L24" s="110" t="s">
        <v>70</v>
      </c>
      <c r="M24" s="111">
        <v>5</v>
      </c>
      <c r="N24" s="97">
        <v>198500</v>
      </c>
      <c r="O24" s="97">
        <v>119100</v>
      </c>
      <c r="P24" s="111" t="s">
        <v>132</v>
      </c>
      <c r="Q24" s="108">
        <v>198500</v>
      </c>
      <c r="R24" s="171">
        <v>119100</v>
      </c>
      <c r="S24" s="112" t="s">
        <v>221</v>
      </c>
      <c r="T24" s="157"/>
      <c r="U24" s="23"/>
    </row>
    <row r="25" spans="1:21" ht="59.25">
      <c r="A25" s="263"/>
      <c r="B25" s="251"/>
      <c r="C25" s="16"/>
      <c r="D25" s="49">
        <v>16</v>
      </c>
      <c r="E25" s="162" t="s">
        <v>171</v>
      </c>
      <c r="F25" s="52" t="s">
        <v>123</v>
      </c>
      <c r="G25" s="91" t="s">
        <v>124</v>
      </c>
      <c r="H25" s="161" t="s">
        <v>172</v>
      </c>
      <c r="I25" s="32">
        <v>99000</v>
      </c>
      <c r="J25" s="32">
        <v>49500</v>
      </c>
      <c r="K25" s="32">
        <v>50</v>
      </c>
      <c r="L25" s="29" t="s">
        <v>173</v>
      </c>
      <c r="M25" s="49">
        <v>4</v>
      </c>
      <c r="N25" s="32">
        <v>99000</v>
      </c>
      <c r="O25" s="166">
        <v>49500</v>
      </c>
      <c r="P25" s="49"/>
      <c r="Q25" s="160"/>
      <c r="R25" s="159"/>
      <c r="S25" s="159"/>
      <c r="T25" s="84"/>
      <c r="U25" s="23"/>
    </row>
    <row r="26" spans="1:21" ht="15.75">
      <c r="A26" s="263"/>
      <c r="B26" s="252"/>
      <c r="C26" s="44" t="s">
        <v>6</v>
      </c>
      <c r="D26" s="40"/>
      <c r="E26" s="41"/>
      <c r="F26" s="41"/>
      <c r="G26" s="41"/>
      <c r="H26" s="42"/>
      <c r="I26" s="43">
        <f>SUM(I10:I25)</f>
        <v>2776792.62</v>
      </c>
      <c r="J26" s="43">
        <f>SUM(J10:J25)</f>
        <v>1631005.75</v>
      </c>
      <c r="K26" s="43"/>
      <c r="L26" s="41"/>
      <c r="M26" s="41"/>
      <c r="N26" s="43">
        <f>SUM(N4:N9)</f>
        <v>1289945.26</v>
      </c>
      <c r="O26" s="43">
        <f>SUM(O10+O12+O13+O15+O16+O19+O20+O21+O24)</f>
        <v>876021.5700000001</v>
      </c>
      <c r="P26" s="41"/>
      <c r="Q26" s="43">
        <f>SUM(Q10:Q25)</f>
        <v>1420044.08</v>
      </c>
      <c r="R26" s="43">
        <f>SUM(R10:R25)</f>
        <v>831145</v>
      </c>
      <c r="S26" s="59"/>
      <c r="T26" s="174">
        <f>(C10-U10-U12-R13-R15-R16-R19-R20-R21-R24)</f>
        <v>48978.5</v>
      </c>
      <c r="U26" s="66">
        <f>SUM(U10:U25)</f>
        <v>221848.5</v>
      </c>
    </row>
    <row r="27" spans="1:21" ht="45.75" customHeight="1">
      <c r="A27" s="268">
        <v>3</v>
      </c>
      <c r="B27" s="248" t="s">
        <v>15</v>
      </c>
      <c r="C27" s="272" t="s">
        <v>163</v>
      </c>
      <c r="D27" s="48">
        <v>1</v>
      </c>
      <c r="E27" s="33" t="s">
        <v>72</v>
      </c>
      <c r="F27" s="2" t="s">
        <v>75</v>
      </c>
      <c r="G27" s="2" t="s">
        <v>78</v>
      </c>
      <c r="H27" s="39" t="s">
        <v>80</v>
      </c>
      <c r="I27" s="50">
        <v>36668</v>
      </c>
      <c r="J27" s="15">
        <v>18334</v>
      </c>
      <c r="K27" s="15">
        <v>50</v>
      </c>
      <c r="L27" s="51" t="s">
        <v>83</v>
      </c>
      <c r="M27" s="2"/>
      <c r="N27" s="32">
        <v>0</v>
      </c>
      <c r="O27" s="32">
        <v>0</v>
      </c>
      <c r="P27" s="2"/>
      <c r="Q27" s="2"/>
      <c r="R27" s="4"/>
      <c r="S27" s="6"/>
      <c r="T27" s="279"/>
      <c r="U27" s="24"/>
    </row>
    <row r="28" spans="1:21" ht="105">
      <c r="A28" s="269"/>
      <c r="B28" s="251"/>
      <c r="C28" s="273"/>
      <c r="D28" s="115">
        <v>2</v>
      </c>
      <c r="E28" s="116" t="s">
        <v>73</v>
      </c>
      <c r="F28" s="132" t="s">
        <v>76</v>
      </c>
      <c r="G28" s="133" t="s">
        <v>79</v>
      </c>
      <c r="H28" s="134" t="s">
        <v>81</v>
      </c>
      <c r="I28" s="108">
        <v>273800</v>
      </c>
      <c r="J28" s="108">
        <v>136900</v>
      </c>
      <c r="K28" s="109">
        <v>50</v>
      </c>
      <c r="L28" s="110" t="s">
        <v>70</v>
      </c>
      <c r="M28" s="111">
        <v>6</v>
      </c>
      <c r="N28" s="97">
        <v>273800</v>
      </c>
      <c r="O28" s="97">
        <v>136900</v>
      </c>
      <c r="P28" s="111" t="s">
        <v>132</v>
      </c>
      <c r="Q28" s="190">
        <v>273800</v>
      </c>
      <c r="R28" s="190">
        <v>136900</v>
      </c>
      <c r="S28" s="112" t="s">
        <v>187</v>
      </c>
      <c r="T28" s="267"/>
      <c r="U28" s="23"/>
    </row>
    <row r="29" spans="1:21" ht="30">
      <c r="A29" s="269"/>
      <c r="B29" s="251"/>
      <c r="C29" s="273"/>
      <c r="D29" s="48">
        <v>3</v>
      </c>
      <c r="E29" s="57" t="s">
        <v>74</v>
      </c>
      <c r="F29" s="47" t="s">
        <v>77</v>
      </c>
      <c r="G29" s="47" t="s">
        <v>145</v>
      </c>
      <c r="H29" s="39" t="s">
        <v>82</v>
      </c>
      <c r="I29" s="15">
        <v>207201</v>
      </c>
      <c r="J29" s="15">
        <v>103600.5</v>
      </c>
      <c r="K29" s="15">
        <v>50</v>
      </c>
      <c r="L29" s="51" t="s">
        <v>83</v>
      </c>
      <c r="M29" s="2"/>
      <c r="N29" s="32">
        <v>0</v>
      </c>
      <c r="O29" s="32">
        <v>0</v>
      </c>
      <c r="P29" s="2"/>
      <c r="Q29" s="2"/>
      <c r="R29" s="6"/>
      <c r="S29" s="6"/>
      <c r="T29" s="267"/>
      <c r="U29" s="23"/>
    </row>
    <row r="30" spans="1:21" ht="111" customHeight="1">
      <c r="A30" s="269"/>
      <c r="B30" s="251"/>
      <c r="C30" s="273"/>
      <c r="D30" s="135">
        <v>4</v>
      </c>
      <c r="E30" s="116" t="s">
        <v>103</v>
      </c>
      <c r="F30" s="136" t="s">
        <v>75</v>
      </c>
      <c r="G30" s="133" t="s">
        <v>78</v>
      </c>
      <c r="H30" s="134" t="s">
        <v>104</v>
      </c>
      <c r="I30" s="137">
        <v>36668</v>
      </c>
      <c r="J30" s="108">
        <v>18334</v>
      </c>
      <c r="K30" s="109">
        <v>50</v>
      </c>
      <c r="L30" s="110" t="s">
        <v>70</v>
      </c>
      <c r="M30" s="138">
        <v>5</v>
      </c>
      <c r="N30" s="98">
        <v>36668</v>
      </c>
      <c r="O30" s="103">
        <v>18334</v>
      </c>
      <c r="P30" s="111" t="s">
        <v>132</v>
      </c>
      <c r="Q30" s="137">
        <v>36668</v>
      </c>
      <c r="R30" s="108">
        <v>18334</v>
      </c>
      <c r="S30" s="112" t="s">
        <v>181</v>
      </c>
      <c r="T30" s="267"/>
      <c r="U30" s="206">
        <v>18333.74</v>
      </c>
    </row>
    <row r="31" spans="1:21" ht="9.75" customHeight="1" hidden="1" thickBot="1">
      <c r="A31" s="269"/>
      <c r="B31" s="251"/>
      <c r="C31" s="273"/>
      <c r="D31" s="18"/>
      <c r="E31" s="58"/>
      <c r="F31" s="73"/>
      <c r="G31" s="18"/>
      <c r="H31" s="18"/>
      <c r="I31" s="19"/>
      <c r="J31" s="19"/>
      <c r="K31" s="19"/>
      <c r="L31" s="18"/>
      <c r="M31" s="18"/>
      <c r="N31" s="18"/>
      <c r="O31" s="19"/>
      <c r="P31" s="18"/>
      <c r="Q31" s="18"/>
      <c r="R31" s="20"/>
      <c r="S31" s="20"/>
      <c r="T31" s="267"/>
      <c r="U31" s="62"/>
    </row>
    <row r="32" spans="1:21" ht="45" customHeight="1">
      <c r="A32" s="269"/>
      <c r="B32" s="251"/>
      <c r="C32" s="273"/>
      <c r="D32" s="72">
        <v>5</v>
      </c>
      <c r="E32" s="26" t="s">
        <v>111</v>
      </c>
      <c r="F32" s="27" t="s">
        <v>110</v>
      </c>
      <c r="G32" s="47" t="s">
        <v>146</v>
      </c>
      <c r="H32" s="39" t="s">
        <v>109</v>
      </c>
      <c r="I32" s="15">
        <v>207201</v>
      </c>
      <c r="J32" s="15">
        <v>103600.5</v>
      </c>
      <c r="K32" s="15">
        <v>50</v>
      </c>
      <c r="L32" s="51" t="s">
        <v>83</v>
      </c>
      <c r="M32" s="2"/>
      <c r="N32" s="32">
        <v>0</v>
      </c>
      <c r="O32" s="32">
        <v>0</v>
      </c>
      <c r="P32" s="2"/>
      <c r="Q32" s="2"/>
      <c r="R32" s="4"/>
      <c r="S32" s="6"/>
      <c r="T32" s="267"/>
      <c r="U32" s="63"/>
    </row>
    <row r="33" spans="1:21" ht="63" customHeight="1">
      <c r="A33" s="269"/>
      <c r="B33" s="251"/>
      <c r="C33" s="273"/>
      <c r="D33" s="111">
        <v>6</v>
      </c>
      <c r="E33" s="116" t="s">
        <v>155</v>
      </c>
      <c r="F33" s="132" t="s">
        <v>156</v>
      </c>
      <c r="G33" s="133" t="s">
        <v>79</v>
      </c>
      <c r="H33" s="134" t="s">
        <v>157</v>
      </c>
      <c r="I33" s="108">
        <v>273806.39</v>
      </c>
      <c r="J33" s="108">
        <v>136903.2</v>
      </c>
      <c r="K33" s="108">
        <v>50</v>
      </c>
      <c r="L33" s="110" t="s">
        <v>71</v>
      </c>
      <c r="M33" s="142"/>
      <c r="N33" s="108">
        <v>0</v>
      </c>
      <c r="O33" s="108">
        <v>0</v>
      </c>
      <c r="P33" s="111" t="s">
        <v>161</v>
      </c>
      <c r="Q33" s="142"/>
      <c r="R33" s="168"/>
      <c r="S33" s="169"/>
      <c r="T33" s="267"/>
      <c r="U33" s="123"/>
    </row>
    <row r="34" spans="1:21" ht="60.75" thickBot="1">
      <c r="A34" s="269"/>
      <c r="B34" s="251"/>
      <c r="C34" s="274"/>
      <c r="D34" s="111">
        <v>7</v>
      </c>
      <c r="E34" s="116" t="s">
        <v>158</v>
      </c>
      <c r="F34" s="132" t="s">
        <v>159</v>
      </c>
      <c r="G34" s="133" t="s">
        <v>78</v>
      </c>
      <c r="H34" s="134" t="s">
        <v>160</v>
      </c>
      <c r="I34" s="108">
        <v>272759.93</v>
      </c>
      <c r="J34" s="108">
        <v>136379.96</v>
      </c>
      <c r="K34" s="108">
        <v>50</v>
      </c>
      <c r="L34" s="110" t="s">
        <v>70</v>
      </c>
      <c r="M34" s="138">
        <v>5</v>
      </c>
      <c r="N34" s="97">
        <v>272759.93</v>
      </c>
      <c r="O34" s="97">
        <v>136379.96</v>
      </c>
      <c r="P34" s="111" t="s">
        <v>132</v>
      </c>
      <c r="Q34" s="108">
        <v>272759.93</v>
      </c>
      <c r="R34" s="108">
        <v>136379.96</v>
      </c>
      <c r="S34" s="112" t="s">
        <v>178</v>
      </c>
      <c r="T34" s="280"/>
      <c r="U34" s="64"/>
    </row>
    <row r="35" spans="1:21" ht="16.5" thickBot="1">
      <c r="A35" s="270"/>
      <c r="B35" s="252"/>
      <c r="C35" s="25" t="s">
        <v>6</v>
      </c>
      <c r="D35" s="18"/>
      <c r="E35" s="18"/>
      <c r="F35" s="18"/>
      <c r="G35" s="18"/>
      <c r="H35" s="18"/>
      <c r="I35" s="19">
        <f>SUM(I27:I34)</f>
        <v>1308104.32</v>
      </c>
      <c r="J35" s="19">
        <f>SUM(J27:J34)</f>
        <v>654052.16</v>
      </c>
      <c r="K35" s="19"/>
      <c r="L35" s="18"/>
      <c r="M35" s="18"/>
      <c r="N35" s="56">
        <f>SUM(N27:N34)</f>
        <v>583227.9299999999</v>
      </c>
      <c r="O35" s="56">
        <f>SUM(O27:O34)</f>
        <v>291613.95999999996</v>
      </c>
      <c r="P35" s="18"/>
      <c r="Q35" s="19">
        <f>Q30+Q34</f>
        <v>309427.93</v>
      </c>
      <c r="R35" s="19">
        <f>R30+R34</f>
        <v>154713.96</v>
      </c>
      <c r="S35" s="61"/>
      <c r="T35" s="193">
        <f>291613.96-U30-R34</f>
        <v>136900.26000000004</v>
      </c>
      <c r="U35" s="65">
        <f>SUM(U27:U34)</f>
        <v>18333.74</v>
      </c>
    </row>
    <row r="36" spans="1:21" ht="91.5" customHeight="1">
      <c r="A36" s="249">
        <v>4</v>
      </c>
      <c r="B36" s="246" t="s">
        <v>31</v>
      </c>
      <c r="C36" s="255" t="s">
        <v>164</v>
      </c>
      <c r="D36" s="55">
        <v>1</v>
      </c>
      <c r="E36" s="54" t="s">
        <v>84</v>
      </c>
      <c r="F36" s="53" t="s">
        <v>85</v>
      </c>
      <c r="G36" s="47" t="s">
        <v>87</v>
      </c>
      <c r="H36" s="39" t="s">
        <v>86</v>
      </c>
      <c r="I36" s="15">
        <v>51430</v>
      </c>
      <c r="J36" s="15">
        <v>36001</v>
      </c>
      <c r="K36" s="95">
        <v>70</v>
      </c>
      <c r="L36" s="29" t="s">
        <v>185</v>
      </c>
      <c r="M36" s="94">
        <v>8</v>
      </c>
      <c r="N36" s="184">
        <v>49801.5</v>
      </c>
      <c r="O36" s="185">
        <v>34861.05</v>
      </c>
      <c r="P36" s="2"/>
      <c r="Q36" s="2"/>
      <c r="R36" s="4"/>
      <c r="S36" s="5"/>
      <c r="T36" s="266"/>
      <c r="U36" s="8"/>
    </row>
    <row r="37" spans="1:21" ht="160.5" customHeight="1">
      <c r="A37" s="249"/>
      <c r="B37" s="246"/>
      <c r="C37" s="254"/>
      <c r="D37" s="139">
        <v>2</v>
      </c>
      <c r="E37" s="140" t="s">
        <v>89</v>
      </c>
      <c r="F37" s="132" t="s">
        <v>88</v>
      </c>
      <c r="G37" s="132" t="s">
        <v>102</v>
      </c>
      <c r="H37" s="134" t="s">
        <v>90</v>
      </c>
      <c r="I37" s="108">
        <v>85440</v>
      </c>
      <c r="J37" s="108">
        <v>59808</v>
      </c>
      <c r="K37" s="109">
        <v>70</v>
      </c>
      <c r="L37" s="110" t="s">
        <v>70</v>
      </c>
      <c r="M37" s="111">
        <v>8</v>
      </c>
      <c r="N37" s="97">
        <v>85440</v>
      </c>
      <c r="O37" s="120">
        <v>59808</v>
      </c>
      <c r="P37" s="111" t="s">
        <v>132</v>
      </c>
      <c r="Q37" s="190">
        <v>85440</v>
      </c>
      <c r="R37" s="283">
        <v>59808</v>
      </c>
      <c r="S37" s="186" t="s">
        <v>226</v>
      </c>
      <c r="T37" s="267"/>
      <c r="U37" s="7"/>
    </row>
    <row r="38" spans="1:21" ht="105" customHeight="1">
      <c r="A38" s="249"/>
      <c r="B38" s="246"/>
      <c r="C38" s="254"/>
      <c r="D38" s="55">
        <v>3</v>
      </c>
      <c r="E38" s="54" t="s">
        <v>91</v>
      </c>
      <c r="F38" s="47" t="s">
        <v>92</v>
      </c>
      <c r="G38" s="47" t="s">
        <v>101</v>
      </c>
      <c r="H38" s="39" t="s">
        <v>93</v>
      </c>
      <c r="I38" s="50">
        <v>205110</v>
      </c>
      <c r="J38" s="52">
        <v>136893.97</v>
      </c>
      <c r="K38" s="96">
        <v>66.74</v>
      </c>
      <c r="L38" s="29" t="s">
        <v>188</v>
      </c>
      <c r="M38" s="46">
        <v>12</v>
      </c>
      <c r="N38" s="184">
        <v>205110</v>
      </c>
      <c r="O38" s="185">
        <v>136893.97</v>
      </c>
      <c r="P38" s="2"/>
      <c r="Q38" s="2"/>
      <c r="R38" s="2"/>
      <c r="S38" s="2"/>
      <c r="T38" s="267"/>
      <c r="U38" s="2"/>
    </row>
    <row r="39" spans="1:21" ht="102.75">
      <c r="A39" s="249"/>
      <c r="B39" s="246"/>
      <c r="C39" s="254"/>
      <c r="D39" s="55">
        <v>4</v>
      </c>
      <c r="E39" s="54" t="s">
        <v>94</v>
      </c>
      <c r="F39" s="47" t="s">
        <v>95</v>
      </c>
      <c r="G39" s="47" t="s">
        <v>97</v>
      </c>
      <c r="H39" s="39" t="s">
        <v>96</v>
      </c>
      <c r="I39" s="15">
        <v>170825.4</v>
      </c>
      <c r="J39" s="52">
        <v>119577.78</v>
      </c>
      <c r="K39" s="95">
        <v>70</v>
      </c>
      <c r="L39" s="29" t="s">
        <v>186</v>
      </c>
      <c r="M39" s="46">
        <v>10</v>
      </c>
      <c r="N39" s="102">
        <v>170825.4</v>
      </c>
      <c r="O39" s="185">
        <v>119577.78</v>
      </c>
      <c r="P39" s="2"/>
      <c r="Q39" s="2"/>
      <c r="R39" s="2"/>
      <c r="S39" s="2"/>
      <c r="T39" s="267"/>
      <c r="U39" s="2"/>
    </row>
    <row r="40" spans="1:21" ht="60">
      <c r="A40" s="249"/>
      <c r="B40" s="246"/>
      <c r="C40" s="254"/>
      <c r="D40" s="139">
        <v>5</v>
      </c>
      <c r="E40" s="140" t="s">
        <v>98</v>
      </c>
      <c r="F40" s="132" t="s">
        <v>99</v>
      </c>
      <c r="G40" s="132" t="s">
        <v>154</v>
      </c>
      <c r="H40" s="134" t="s">
        <v>100</v>
      </c>
      <c r="I40" s="133">
        <v>217788.01</v>
      </c>
      <c r="J40" s="133">
        <v>136901.54</v>
      </c>
      <c r="K40" s="141">
        <v>62.86</v>
      </c>
      <c r="L40" s="110" t="s">
        <v>71</v>
      </c>
      <c r="M40" s="142"/>
      <c r="N40" s="32">
        <v>0</v>
      </c>
      <c r="O40" s="32">
        <v>0</v>
      </c>
      <c r="P40" s="111" t="s">
        <v>161</v>
      </c>
      <c r="Q40" s="133"/>
      <c r="R40" s="142"/>
      <c r="S40" s="142"/>
      <c r="T40" s="267"/>
      <c r="U40" s="2"/>
    </row>
    <row r="41" spans="1:21" ht="99.75" customHeight="1">
      <c r="A41" s="249"/>
      <c r="B41" s="246"/>
      <c r="C41" s="254"/>
      <c r="D41" s="199">
        <v>6</v>
      </c>
      <c r="E41" s="200" t="s">
        <v>106</v>
      </c>
      <c r="F41" s="201" t="s">
        <v>107</v>
      </c>
      <c r="G41" s="201" t="s">
        <v>108</v>
      </c>
      <c r="H41" s="202" t="s">
        <v>105</v>
      </c>
      <c r="I41" s="203">
        <v>102247.49</v>
      </c>
      <c r="J41" s="203">
        <v>71573.24</v>
      </c>
      <c r="K41" s="109">
        <v>70</v>
      </c>
      <c r="L41" s="110" t="s">
        <v>70</v>
      </c>
      <c r="M41" s="204">
        <v>7</v>
      </c>
      <c r="N41" s="121">
        <v>102247.49</v>
      </c>
      <c r="O41" s="122">
        <v>71573.24</v>
      </c>
      <c r="P41" s="111" t="s">
        <v>132</v>
      </c>
      <c r="Q41" s="237">
        <v>102247.49</v>
      </c>
      <c r="R41" s="149">
        <v>71573.17</v>
      </c>
      <c r="S41" s="186" t="s">
        <v>219</v>
      </c>
      <c r="T41" s="74"/>
      <c r="U41" s="2"/>
    </row>
    <row r="42" spans="1:21" ht="58.5" customHeight="1">
      <c r="A42" s="250"/>
      <c r="B42" s="247"/>
      <c r="C42" s="254"/>
      <c r="D42" s="83">
        <v>7</v>
      </c>
      <c r="E42" s="85" t="s">
        <v>112</v>
      </c>
      <c r="F42" s="47" t="s">
        <v>115</v>
      </c>
      <c r="G42" s="47" t="s">
        <v>116</v>
      </c>
      <c r="H42" s="89" t="s">
        <v>117</v>
      </c>
      <c r="I42" s="52">
        <v>173381.55</v>
      </c>
      <c r="J42" s="52">
        <v>121367.08</v>
      </c>
      <c r="K42" s="95">
        <v>70</v>
      </c>
      <c r="L42" s="93" t="s">
        <v>71</v>
      </c>
      <c r="M42" s="2"/>
      <c r="N42" s="32">
        <v>0</v>
      </c>
      <c r="O42" s="32">
        <v>0</v>
      </c>
      <c r="P42" s="2"/>
      <c r="Q42" s="2"/>
      <c r="R42" s="3"/>
      <c r="S42" s="3"/>
      <c r="T42" s="74"/>
      <c r="U42" s="2"/>
    </row>
    <row r="43" spans="1:21" ht="89.25" customHeight="1">
      <c r="A43" s="250"/>
      <c r="B43" s="247"/>
      <c r="C43" s="254"/>
      <c r="D43" s="68">
        <v>8</v>
      </c>
      <c r="E43" s="85" t="s">
        <v>113</v>
      </c>
      <c r="F43" s="69" t="s">
        <v>99</v>
      </c>
      <c r="G43" s="47" t="s">
        <v>154</v>
      </c>
      <c r="H43" s="89" t="s">
        <v>118</v>
      </c>
      <c r="I43" s="71">
        <v>178923.64</v>
      </c>
      <c r="J43" s="71">
        <v>125246.55</v>
      </c>
      <c r="K43" s="95">
        <v>70</v>
      </c>
      <c r="L43" s="29" t="s">
        <v>203</v>
      </c>
      <c r="M43" s="92">
        <v>12</v>
      </c>
      <c r="N43" s="212">
        <v>178324.64</v>
      </c>
      <c r="O43" s="213">
        <v>124827.25</v>
      </c>
      <c r="P43" s="70"/>
      <c r="Q43" s="70"/>
      <c r="R43" s="3"/>
      <c r="S43" s="3"/>
      <c r="T43" s="74"/>
      <c r="U43" s="2"/>
    </row>
    <row r="44" spans="1:21" ht="112.5" customHeight="1">
      <c r="A44" s="250"/>
      <c r="B44" s="247"/>
      <c r="C44" s="254"/>
      <c r="D44" s="139">
        <v>9</v>
      </c>
      <c r="E44" s="140" t="s">
        <v>114</v>
      </c>
      <c r="F44" s="132" t="s">
        <v>119</v>
      </c>
      <c r="G44" s="132" t="s">
        <v>120</v>
      </c>
      <c r="H44" s="148" t="s">
        <v>121</v>
      </c>
      <c r="I44" s="108">
        <v>122319.1</v>
      </c>
      <c r="J44" s="133">
        <v>85623.37</v>
      </c>
      <c r="K44" s="109">
        <v>70</v>
      </c>
      <c r="L44" s="110" t="s">
        <v>70</v>
      </c>
      <c r="M44" s="111">
        <v>7</v>
      </c>
      <c r="N44" s="98">
        <v>121945.21</v>
      </c>
      <c r="O44" s="97">
        <v>85361.65</v>
      </c>
      <c r="P44" s="111" t="s">
        <v>132</v>
      </c>
      <c r="Q44" s="133">
        <v>121411.67</v>
      </c>
      <c r="R44" s="149">
        <v>84988.16</v>
      </c>
      <c r="S44" s="186" t="s">
        <v>194</v>
      </c>
      <c r="T44" s="74"/>
      <c r="U44" s="210">
        <v>38536.16</v>
      </c>
    </row>
    <row r="45" spans="1:21" ht="107.25" customHeight="1">
      <c r="A45" s="250"/>
      <c r="B45" s="247"/>
      <c r="C45" s="254"/>
      <c r="D45" s="139">
        <v>10</v>
      </c>
      <c r="E45" s="140" t="s">
        <v>131</v>
      </c>
      <c r="F45" s="132" t="s">
        <v>134</v>
      </c>
      <c r="G45" s="132" t="s">
        <v>135</v>
      </c>
      <c r="H45" s="148" t="s">
        <v>136</v>
      </c>
      <c r="I45" s="133">
        <v>136000</v>
      </c>
      <c r="J45" s="133">
        <v>95200</v>
      </c>
      <c r="K45" s="109">
        <v>70</v>
      </c>
      <c r="L45" s="110" t="s">
        <v>70</v>
      </c>
      <c r="M45" s="111">
        <v>6</v>
      </c>
      <c r="N45" s="167">
        <v>136000</v>
      </c>
      <c r="O45" s="167">
        <v>95200</v>
      </c>
      <c r="P45" s="111" t="s">
        <v>132</v>
      </c>
      <c r="Q45" s="242">
        <v>136000</v>
      </c>
      <c r="R45" s="240">
        <v>95200</v>
      </c>
      <c r="S45" s="241" t="s">
        <v>220</v>
      </c>
      <c r="T45" s="74"/>
      <c r="U45" s="2"/>
    </row>
    <row r="46" spans="1:21" ht="66" customHeight="1">
      <c r="A46" s="250"/>
      <c r="B46" s="247"/>
      <c r="C46" s="254"/>
      <c r="D46" s="55">
        <v>11</v>
      </c>
      <c r="E46" s="54" t="s">
        <v>137</v>
      </c>
      <c r="F46" s="47" t="s">
        <v>138</v>
      </c>
      <c r="G46" s="47" t="s">
        <v>139</v>
      </c>
      <c r="H46" s="89" t="s">
        <v>140</v>
      </c>
      <c r="I46" s="52">
        <v>129220</v>
      </c>
      <c r="J46" s="52">
        <v>90454</v>
      </c>
      <c r="K46" s="95">
        <v>70</v>
      </c>
      <c r="L46" s="194" t="s">
        <v>195</v>
      </c>
      <c r="M46" s="46"/>
      <c r="N46" s="32">
        <v>0</v>
      </c>
      <c r="O46" s="32">
        <v>0</v>
      </c>
      <c r="P46" s="2"/>
      <c r="Q46" s="2"/>
      <c r="R46" s="3"/>
      <c r="S46" s="3"/>
      <c r="T46" s="74"/>
      <c r="U46" s="2"/>
    </row>
    <row r="47" spans="1:21" ht="60" customHeight="1">
      <c r="A47" s="250"/>
      <c r="B47" s="247"/>
      <c r="C47" s="254"/>
      <c r="D47" s="139">
        <v>12</v>
      </c>
      <c r="E47" s="140" t="s">
        <v>174</v>
      </c>
      <c r="F47" s="191" t="s">
        <v>175</v>
      </c>
      <c r="G47" s="132" t="s">
        <v>176</v>
      </c>
      <c r="H47" s="148" t="s">
        <v>177</v>
      </c>
      <c r="I47" s="133">
        <v>151680</v>
      </c>
      <c r="J47" s="133">
        <v>75840</v>
      </c>
      <c r="K47" s="109">
        <v>50</v>
      </c>
      <c r="L47" s="110" t="s">
        <v>70</v>
      </c>
      <c r="M47" s="111">
        <v>7</v>
      </c>
      <c r="N47" s="167">
        <v>151680</v>
      </c>
      <c r="O47" s="167">
        <v>75840</v>
      </c>
      <c r="P47" s="111" t="s">
        <v>132</v>
      </c>
      <c r="Q47" s="108">
        <v>151680</v>
      </c>
      <c r="R47" s="108">
        <v>75840</v>
      </c>
      <c r="S47" s="186" t="s">
        <v>191</v>
      </c>
      <c r="T47" s="74"/>
      <c r="U47" s="284">
        <v>75838.83</v>
      </c>
    </row>
    <row r="48" spans="1:21" ht="60" customHeight="1">
      <c r="A48" s="250"/>
      <c r="B48" s="247"/>
      <c r="C48" s="254"/>
      <c r="D48" s="231">
        <v>13</v>
      </c>
      <c r="E48" s="54" t="s">
        <v>207</v>
      </c>
      <c r="F48" s="232" t="s">
        <v>209</v>
      </c>
      <c r="G48" s="47" t="s">
        <v>211</v>
      </c>
      <c r="H48" s="89" t="s">
        <v>212</v>
      </c>
      <c r="I48" s="32">
        <v>131476</v>
      </c>
      <c r="J48" s="32">
        <v>92033.2</v>
      </c>
      <c r="K48" s="95">
        <v>70</v>
      </c>
      <c r="L48" s="211" t="s">
        <v>70</v>
      </c>
      <c r="M48" s="49">
        <v>7</v>
      </c>
      <c r="N48" s="32">
        <v>131426</v>
      </c>
      <c r="O48" s="32">
        <v>91998.2</v>
      </c>
      <c r="P48" s="49"/>
      <c r="Q48" s="32"/>
      <c r="R48" s="32"/>
      <c r="S48" s="225"/>
      <c r="T48" s="74"/>
      <c r="U48" s="234"/>
    </row>
    <row r="49" spans="1:21" ht="60" customHeight="1">
      <c r="A49" s="250"/>
      <c r="B49" s="247"/>
      <c r="C49" s="254"/>
      <c r="D49" s="231">
        <v>14</v>
      </c>
      <c r="E49" s="54" t="s">
        <v>208</v>
      </c>
      <c r="F49" s="232" t="s">
        <v>210</v>
      </c>
      <c r="G49" s="235" t="s">
        <v>214</v>
      </c>
      <c r="H49" s="89" t="s">
        <v>213</v>
      </c>
      <c r="I49" s="236">
        <v>105149.73</v>
      </c>
      <c r="J49" s="233">
        <v>52574.86</v>
      </c>
      <c r="K49" s="32">
        <v>50</v>
      </c>
      <c r="L49" s="211" t="s">
        <v>70</v>
      </c>
      <c r="M49" s="49">
        <v>7</v>
      </c>
      <c r="N49" s="236">
        <v>105149.73</v>
      </c>
      <c r="O49" s="233">
        <v>52574.86</v>
      </c>
      <c r="P49" s="49"/>
      <c r="Q49" s="32"/>
      <c r="R49" s="32"/>
      <c r="S49" s="225"/>
      <c r="T49" s="74"/>
      <c r="U49" s="234"/>
    </row>
    <row r="50" spans="1:21" ht="15" customHeight="1">
      <c r="A50" s="250"/>
      <c r="B50" s="248"/>
      <c r="C50" s="90" t="s">
        <v>6</v>
      </c>
      <c r="D50" s="86"/>
      <c r="E50" s="86"/>
      <c r="F50" s="86"/>
      <c r="G50" s="86"/>
      <c r="H50" s="86"/>
      <c r="I50" s="87">
        <f>SUM(I36:I49)</f>
        <v>1960990.92</v>
      </c>
      <c r="J50" s="87">
        <f>SUM(J36:J49)</f>
        <v>1299094.59</v>
      </c>
      <c r="K50" s="87"/>
      <c r="L50" s="86"/>
      <c r="M50" s="86"/>
      <c r="N50" s="87">
        <f>SUM(N37+N41+N44+N45+N47+N48+N49)</f>
        <v>833888.4299999999</v>
      </c>
      <c r="O50" s="87">
        <f>SUM(O37+O41+O44+O45+O47+O48+O49)</f>
        <v>532355.9500000001</v>
      </c>
      <c r="P50" s="86"/>
      <c r="Q50" s="87">
        <f>Q41+Q44+Q47</f>
        <v>375339.16000000003</v>
      </c>
      <c r="R50" s="87">
        <f>R41+R44+R47</f>
        <v>232401.33000000002</v>
      </c>
      <c r="S50" s="88"/>
      <c r="T50" s="175">
        <f>881884.04-R41-R44-U47-O48-O49</f>
        <v>504910.82000000007</v>
      </c>
      <c r="U50" s="75">
        <f>SUM(U36:U47)</f>
        <v>114374.99</v>
      </c>
    </row>
    <row r="51" spans="1:25" ht="77.25" customHeight="1">
      <c r="A51" s="255">
        <v>5</v>
      </c>
      <c r="B51" s="248" t="s">
        <v>189</v>
      </c>
      <c r="C51" s="253">
        <v>293374.5</v>
      </c>
      <c r="D51" s="205">
        <v>1</v>
      </c>
      <c r="E51" s="54" t="s">
        <v>197</v>
      </c>
      <c r="F51" s="47" t="s">
        <v>198</v>
      </c>
      <c r="G51" s="207" t="s">
        <v>29</v>
      </c>
      <c r="H51" s="89" t="s">
        <v>199</v>
      </c>
      <c r="I51" s="15">
        <v>195250</v>
      </c>
      <c r="J51" s="15">
        <v>195250</v>
      </c>
      <c r="K51" s="15">
        <v>100</v>
      </c>
      <c r="L51" s="211" t="s">
        <v>70</v>
      </c>
      <c r="M51" s="46">
        <v>14</v>
      </c>
      <c r="N51" s="15">
        <v>195250</v>
      </c>
      <c r="O51" s="15">
        <v>195250</v>
      </c>
      <c r="P51" s="2"/>
      <c r="Q51" s="243"/>
      <c r="R51" s="2"/>
      <c r="S51" s="2"/>
      <c r="T51" s="2"/>
      <c r="U51" s="77"/>
      <c r="V51" s="78"/>
      <c r="W51" s="76"/>
      <c r="X51" s="76"/>
      <c r="Y51" s="76"/>
    </row>
    <row r="52" spans="1:25" ht="95.25" customHeight="1">
      <c r="A52" s="254"/>
      <c r="B52" s="251"/>
      <c r="C52" s="254"/>
      <c r="D52" s="115">
        <v>2</v>
      </c>
      <c r="E52" s="140" t="s">
        <v>201</v>
      </c>
      <c r="F52" s="187" t="s">
        <v>200</v>
      </c>
      <c r="G52" s="125" t="s">
        <v>29</v>
      </c>
      <c r="H52" s="148" t="s">
        <v>202</v>
      </c>
      <c r="I52" s="108">
        <v>98000</v>
      </c>
      <c r="J52" s="108">
        <v>98000</v>
      </c>
      <c r="K52" s="108">
        <v>100</v>
      </c>
      <c r="L52" s="110" t="s">
        <v>70</v>
      </c>
      <c r="M52" s="111">
        <v>14</v>
      </c>
      <c r="N52" s="97">
        <v>98000</v>
      </c>
      <c r="O52" s="97">
        <v>98000</v>
      </c>
      <c r="P52" s="111" t="s">
        <v>132</v>
      </c>
      <c r="Q52" s="244">
        <v>97755</v>
      </c>
      <c r="R52" s="244">
        <v>97755</v>
      </c>
      <c r="S52" s="186" t="s">
        <v>222</v>
      </c>
      <c r="T52" s="2"/>
      <c r="U52" s="77"/>
      <c r="V52" s="78"/>
      <c r="W52" s="76"/>
      <c r="X52" s="76"/>
      <c r="Y52" s="76"/>
    </row>
    <row r="53" spans="1:25" ht="35.25" customHeight="1">
      <c r="A53" s="278"/>
      <c r="B53" s="252"/>
      <c r="C53" s="25" t="s">
        <v>6</v>
      </c>
      <c r="D53" s="79"/>
      <c r="E53" s="79"/>
      <c r="F53" s="79"/>
      <c r="G53" s="80"/>
      <c r="H53" s="81"/>
      <c r="I53" s="208">
        <f>SUM(I51:I52)</f>
        <v>293250</v>
      </c>
      <c r="J53" s="208">
        <f>SUM(J51:J52)</f>
        <v>293250</v>
      </c>
      <c r="K53" s="81"/>
      <c r="L53" s="81"/>
      <c r="M53" s="81"/>
      <c r="N53" s="208">
        <f>SUM(N51:N52)</f>
        <v>293250</v>
      </c>
      <c r="O53" s="208">
        <f>SUM(O51:O52)</f>
        <v>293250</v>
      </c>
      <c r="P53" s="81"/>
      <c r="Q53" s="208">
        <f>SUM(Q51:Q52)</f>
        <v>97755</v>
      </c>
      <c r="R53" s="208">
        <f>SUM(R51:R52)</f>
        <v>97755</v>
      </c>
      <c r="S53" s="81"/>
      <c r="T53" s="192">
        <f>293374.5-O51-R52</f>
        <v>369.5</v>
      </c>
      <c r="U53" s="82"/>
      <c r="V53" s="78"/>
      <c r="W53" s="76"/>
      <c r="X53" s="76"/>
      <c r="Y53" s="76"/>
    </row>
    <row r="54" spans="3:21" ht="15">
      <c r="C54" s="146">
        <v>3732745</v>
      </c>
      <c r="I54" s="147">
        <f>SUM(I9+I26+I35+I50+I53)</f>
        <v>6984110.49</v>
      </c>
      <c r="J54" s="147">
        <f>SUM(J9+J26+J35+J50+J53)</f>
        <v>4522375.13</v>
      </c>
      <c r="N54" s="147">
        <f>SUM(N9+N26+N35+N50+N53)</f>
        <v>3645284.25</v>
      </c>
      <c r="O54" s="147">
        <f>SUM(O9+O26+O35+O50+O53)</f>
        <v>2638214.1100000003</v>
      </c>
      <c r="Q54" s="147">
        <f>SUM(Q9+Q26+Q35+Q50+Q53)</f>
        <v>2724592.7600000002</v>
      </c>
      <c r="R54" s="147">
        <f>SUM(R9+R26+R35+R50+R53)</f>
        <v>1838041.8800000001</v>
      </c>
      <c r="T54" s="146">
        <f>SUM(T9+T35+T50+T53)</f>
        <v>1446290.54</v>
      </c>
      <c r="U54" s="147">
        <f>U9+U26+U35+U50+U53</f>
        <v>832323.79</v>
      </c>
    </row>
    <row r="55" spans="1:9" s="67" customFormat="1" ht="20.25" customHeight="1">
      <c r="A55" s="245" t="s">
        <v>225</v>
      </c>
      <c r="B55" s="245"/>
      <c r="C55" s="245"/>
      <c r="D55" s="245"/>
      <c r="E55" s="245"/>
      <c r="F55" s="245"/>
      <c r="G55" s="245"/>
      <c r="H55" s="245"/>
      <c r="I55" s="245"/>
    </row>
    <row r="56" ht="15">
      <c r="T56" s="176"/>
    </row>
  </sheetData>
  <sheetProtection/>
  <mergeCells count="21">
    <mergeCell ref="T36:T40"/>
    <mergeCell ref="A27:A35"/>
    <mergeCell ref="T10:T20"/>
    <mergeCell ref="C27:C34"/>
    <mergeCell ref="T4:T7"/>
    <mergeCell ref="A51:A53"/>
    <mergeCell ref="B51:B53"/>
    <mergeCell ref="T27:T34"/>
    <mergeCell ref="C4:C8"/>
    <mergeCell ref="A1:U1"/>
    <mergeCell ref="A3:U3"/>
    <mergeCell ref="B10:B26"/>
    <mergeCell ref="A10:A26"/>
    <mergeCell ref="A4:A8"/>
    <mergeCell ref="B4:B7"/>
    <mergeCell ref="A55:I55"/>
    <mergeCell ref="B36:B50"/>
    <mergeCell ref="A36:A50"/>
    <mergeCell ref="B27:B35"/>
    <mergeCell ref="C51:C52"/>
    <mergeCell ref="C36:C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2022-09-30T07:20:13Z</dcterms:modified>
  <cp:category/>
  <cp:version/>
  <cp:contentType/>
  <cp:contentStatus/>
</cp:coreProperties>
</file>